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0" yWindow="120" windowWidth="17112" windowHeight="8700"/>
  </bookViews>
  <sheets>
    <sheet name="7-11 лет " sheetId="5" r:id="rId1"/>
    <sheet name="12 лет и старше " sheetId="4" r:id="rId2"/>
  </sheets>
  <calcPr calcId="125725"/>
</workbook>
</file>

<file path=xl/calcChain.xml><?xml version="1.0" encoding="utf-8"?>
<calcChain xmlns="http://schemas.openxmlformats.org/spreadsheetml/2006/main">
  <c r="D184" i="4"/>
  <c r="E184"/>
  <c r="F184"/>
  <c r="G184"/>
  <c r="C205"/>
  <c r="C28" i="5" l="1"/>
  <c r="G45" i="4"/>
  <c r="D54" l="1"/>
  <c r="D62" i="5" l="1"/>
  <c r="E62"/>
  <c r="F62"/>
  <c r="G62"/>
  <c r="C62"/>
  <c r="D54"/>
  <c r="E54"/>
  <c r="D48" l="1"/>
  <c r="E48"/>
  <c r="F48"/>
  <c r="G48"/>
  <c r="C48"/>
  <c r="C184" i="4" l="1"/>
  <c r="D181"/>
  <c r="E181"/>
  <c r="F181"/>
  <c r="G181"/>
  <c r="C181"/>
  <c r="D173"/>
  <c r="E173"/>
  <c r="F173"/>
  <c r="G173"/>
  <c r="C173"/>
  <c r="D167"/>
  <c r="E167"/>
  <c r="F167"/>
  <c r="G167"/>
  <c r="C167"/>
  <c r="D164"/>
  <c r="E164"/>
  <c r="F164"/>
  <c r="G164"/>
  <c r="C164"/>
  <c r="D155"/>
  <c r="E155"/>
  <c r="F155"/>
  <c r="G155"/>
  <c r="C155"/>
  <c r="C168" s="1"/>
  <c r="D149"/>
  <c r="E149"/>
  <c r="F149"/>
  <c r="G149"/>
  <c r="C149"/>
  <c r="D146"/>
  <c r="E146"/>
  <c r="F146"/>
  <c r="G146"/>
  <c r="C146"/>
  <c r="D139"/>
  <c r="E139"/>
  <c r="F139"/>
  <c r="G139"/>
  <c r="C139"/>
  <c r="D132"/>
  <c r="E132"/>
  <c r="F132"/>
  <c r="G132"/>
  <c r="C132"/>
  <c r="D129"/>
  <c r="E129"/>
  <c r="F129"/>
  <c r="G129"/>
  <c r="C129"/>
  <c r="D121"/>
  <c r="E121"/>
  <c r="F121"/>
  <c r="F133" s="1"/>
  <c r="G121"/>
  <c r="C121"/>
  <c r="C133" s="1"/>
  <c r="D115"/>
  <c r="E115"/>
  <c r="F115"/>
  <c r="G115"/>
  <c r="C115"/>
  <c r="D112"/>
  <c r="E112"/>
  <c r="F112"/>
  <c r="G112"/>
  <c r="C112"/>
  <c r="D104"/>
  <c r="E104"/>
  <c r="F104"/>
  <c r="G104"/>
  <c r="C104"/>
  <c r="D97"/>
  <c r="E97"/>
  <c r="F97"/>
  <c r="G97"/>
  <c r="C97"/>
  <c r="D94"/>
  <c r="E94"/>
  <c r="F94"/>
  <c r="G94"/>
  <c r="G98" s="1"/>
  <c r="C94"/>
  <c r="D87"/>
  <c r="E87"/>
  <c r="F87"/>
  <c r="G87"/>
  <c r="C87"/>
  <c r="D81"/>
  <c r="E81"/>
  <c r="F81"/>
  <c r="G81"/>
  <c r="C81"/>
  <c r="D78"/>
  <c r="E78"/>
  <c r="F78"/>
  <c r="G78"/>
  <c r="C78"/>
  <c r="D71"/>
  <c r="E71"/>
  <c r="F71"/>
  <c r="G71"/>
  <c r="C71"/>
  <c r="D65"/>
  <c r="E65"/>
  <c r="F65"/>
  <c r="G65"/>
  <c r="D62"/>
  <c r="E62"/>
  <c r="F62"/>
  <c r="G62"/>
  <c r="C65"/>
  <c r="C62"/>
  <c r="E54"/>
  <c r="F54"/>
  <c r="G54"/>
  <c r="C54"/>
  <c r="D48"/>
  <c r="E48"/>
  <c r="F48"/>
  <c r="G48"/>
  <c r="C48"/>
  <c r="D45"/>
  <c r="E45"/>
  <c r="F45"/>
  <c r="C45"/>
  <c r="D37"/>
  <c r="E37"/>
  <c r="F37"/>
  <c r="G37"/>
  <c r="C37"/>
  <c r="D184" i="5"/>
  <c r="E184"/>
  <c r="F184"/>
  <c r="G184"/>
  <c r="C184"/>
  <c r="D181"/>
  <c r="E181"/>
  <c r="F181"/>
  <c r="G181"/>
  <c r="C181"/>
  <c r="D173"/>
  <c r="E173"/>
  <c r="F173"/>
  <c r="G173"/>
  <c r="C173"/>
  <c r="D167"/>
  <c r="E167"/>
  <c r="F167"/>
  <c r="G167"/>
  <c r="C167"/>
  <c r="D164"/>
  <c r="E164"/>
  <c r="F164"/>
  <c r="G164"/>
  <c r="C164"/>
  <c r="D155"/>
  <c r="E155"/>
  <c r="F155"/>
  <c r="G155"/>
  <c r="C155"/>
  <c r="D149"/>
  <c r="E149"/>
  <c r="F149"/>
  <c r="G149"/>
  <c r="C149"/>
  <c r="D146"/>
  <c r="E146"/>
  <c r="F146"/>
  <c r="G146"/>
  <c r="C146"/>
  <c r="D139"/>
  <c r="E139"/>
  <c r="F139"/>
  <c r="G139"/>
  <c r="C139"/>
  <c r="D132"/>
  <c r="E132"/>
  <c r="F132"/>
  <c r="G132"/>
  <c r="C132"/>
  <c r="D129"/>
  <c r="E129"/>
  <c r="F129"/>
  <c r="G129"/>
  <c r="C129"/>
  <c r="D121"/>
  <c r="E121"/>
  <c r="F121"/>
  <c r="G121"/>
  <c r="C121"/>
  <c r="D115"/>
  <c r="E115"/>
  <c r="F115"/>
  <c r="G115"/>
  <c r="C115"/>
  <c r="D112"/>
  <c r="E112"/>
  <c r="F112"/>
  <c r="G112"/>
  <c r="C112"/>
  <c r="D104"/>
  <c r="E104"/>
  <c r="F104"/>
  <c r="G104"/>
  <c r="C104"/>
  <c r="D97"/>
  <c r="E97"/>
  <c r="F97"/>
  <c r="G97"/>
  <c r="C97"/>
  <c r="D94"/>
  <c r="E94"/>
  <c r="F94"/>
  <c r="G94"/>
  <c r="C94"/>
  <c r="D87"/>
  <c r="E87"/>
  <c r="E98" s="1"/>
  <c r="F87"/>
  <c r="G87"/>
  <c r="C87"/>
  <c r="D81"/>
  <c r="E81"/>
  <c r="F81"/>
  <c r="G81"/>
  <c r="C81"/>
  <c r="D78"/>
  <c r="E78"/>
  <c r="F78"/>
  <c r="G78"/>
  <c r="C78"/>
  <c r="D71"/>
  <c r="E71"/>
  <c r="F71"/>
  <c r="G71"/>
  <c r="C71"/>
  <c r="D65"/>
  <c r="D66" s="1"/>
  <c r="E65"/>
  <c r="E66" s="1"/>
  <c r="F65"/>
  <c r="G65"/>
  <c r="C65"/>
  <c r="C66" s="1"/>
  <c r="F54"/>
  <c r="G54"/>
  <c r="C54"/>
  <c r="D45"/>
  <c r="E45"/>
  <c r="F45"/>
  <c r="F49" s="1"/>
  <c r="G45"/>
  <c r="C45"/>
  <c r="D37"/>
  <c r="E37"/>
  <c r="F37"/>
  <c r="G37"/>
  <c r="C37"/>
  <c r="D31"/>
  <c r="E31"/>
  <c r="F31"/>
  <c r="G31"/>
  <c r="C31"/>
  <c r="D28"/>
  <c r="E28"/>
  <c r="F28"/>
  <c r="G28"/>
  <c r="D19"/>
  <c r="E19"/>
  <c r="F19"/>
  <c r="G19"/>
  <c r="C19"/>
  <c r="D31" i="4"/>
  <c r="E31"/>
  <c r="F31"/>
  <c r="G31"/>
  <c r="C31"/>
  <c r="D28"/>
  <c r="E28"/>
  <c r="F28"/>
  <c r="G28"/>
  <c r="G198" s="1"/>
  <c r="G199" s="1"/>
  <c r="C28"/>
  <c r="D19"/>
  <c r="E19"/>
  <c r="F19"/>
  <c r="G19"/>
  <c r="C19"/>
  <c r="F66" i="5" l="1"/>
  <c r="D198" i="4"/>
  <c r="D199" s="1"/>
  <c r="C32" i="5"/>
  <c r="D32"/>
  <c r="D49"/>
  <c r="C98"/>
  <c r="G194"/>
  <c r="G195" s="1"/>
  <c r="E194"/>
  <c r="E195" s="1"/>
  <c r="G202"/>
  <c r="G203" s="1"/>
  <c r="E202"/>
  <c r="E203" s="1"/>
  <c r="E49"/>
  <c r="C150"/>
  <c r="C194"/>
  <c r="F194"/>
  <c r="F195" s="1"/>
  <c r="D194"/>
  <c r="D195" s="1"/>
  <c r="C202"/>
  <c r="F202"/>
  <c r="F203" s="1"/>
  <c r="D202"/>
  <c r="D203" s="1"/>
  <c r="F49" i="4"/>
  <c r="E66"/>
  <c r="D82"/>
  <c r="D116"/>
  <c r="G202"/>
  <c r="G203" s="1"/>
  <c r="E202"/>
  <c r="E203" s="1"/>
  <c r="C194"/>
  <c r="F194"/>
  <c r="F195" s="1"/>
  <c r="D194"/>
  <c r="D195" s="1"/>
  <c r="C202"/>
  <c r="D168"/>
  <c r="D202"/>
  <c r="D203" s="1"/>
  <c r="G32"/>
  <c r="E32"/>
  <c r="C49"/>
  <c r="D49"/>
  <c r="D66"/>
  <c r="C98"/>
  <c r="G168"/>
  <c r="E168"/>
  <c r="F202"/>
  <c r="F203" s="1"/>
  <c r="G194"/>
  <c r="G195" s="1"/>
  <c r="E194"/>
  <c r="E195" s="1"/>
  <c r="F198"/>
  <c r="F199" s="1"/>
  <c r="E198"/>
  <c r="E199" s="1"/>
  <c r="C198"/>
  <c r="C198" i="5"/>
  <c r="D198"/>
  <c r="D199" s="1"/>
  <c r="E198"/>
  <c r="E199" s="1"/>
  <c r="G198"/>
  <c r="G199" s="1"/>
  <c r="F198"/>
  <c r="F199" s="1"/>
  <c r="G66" i="4"/>
  <c r="G82"/>
  <c r="G133"/>
  <c r="D133"/>
  <c r="C150"/>
  <c r="C185"/>
  <c r="C116"/>
  <c r="G185"/>
  <c r="F32"/>
  <c r="C32"/>
  <c r="E82"/>
  <c r="F185"/>
  <c r="D98"/>
  <c r="F116"/>
  <c r="E185"/>
  <c r="C66"/>
  <c r="E98"/>
  <c r="E116"/>
  <c r="D185"/>
  <c r="E185" i="5"/>
  <c r="G133"/>
  <c r="G82"/>
  <c r="F98"/>
  <c r="F185"/>
  <c r="F32"/>
  <c r="G98"/>
  <c r="F168"/>
  <c r="C49"/>
  <c r="E168"/>
  <c r="G49"/>
  <c r="G66"/>
  <c r="E150"/>
  <c r="G168"/>
  <c r="C185"/>
  <c r="F150" i="4"/>
  <c r="E150"/>
  <c r="G49"/>
  <c r="D185" i="5"/>
  <c r="G185"/>
  <c r="F168" i="4"/>
  <c r="F150" i="5"/>
  <c r="G150" i="4"/>
  <c r="D150"/>
  <c r="G150" i="5"/>
  <c r="E133" i="4"/>
  <c r="D133" i="5"/>
  <c r="E133"/>
  <c r="G116" i="4"/>
  <c r="F116" i="5"/>
  <c r="E82"/>
  <c r="D116"/>
  <c r="D82"/>
  <c r="C168"/>
  <c r="C133"/>
  <c r="C116"/>
  <c r="D150"/>
  <c r="C82"/>
  <c r="D98"/>
  <c r="G116"/>
  <c r="F133"/>
  <c r="D168"/>
  <c r="F98" i="4"/>
  <c r="F82"/>
  <c r="C82"/>
  <c r="F82" i="5"/>
  <c r="F66" i="4"/>
  <c r="E49"/>
  <c r="E116" i="5"/>
  <c r="E32"/>
  <c r="D32" i="4"/>
  <c r="G32" i="5"/>
  <c r="D206" i="4" l="1"/>
  <c r="D207" s="1"/>
  <c r="E206"/>
  <c r="E207" s="1"/>
  <c r="C206"/>
  <c r="F206"/>
  <c r="G206"/>
  <c r="G207" s="1"/>
  <c r="F207"/>
  <c r="D206" i="5"/>
  <c r="D207" s="1"/>
  <c r="F206"/>
  <c r="F207" s="1"/>
  <c r="E206"/>
  <c r="E207" s="1"/>
  <c r="C206"/>
  <c r="G206"/>
  <c r="G207" s="1"/>
  <c r="G186" i="4"/>
  <c r="G187" s="1"/>
  <c r="E186"/>
  <c r="E187" s="1"/>
  <c r="F186"/>
  <c r="F187" s="1"/>
  <c r="D186"/>
  <c r="D187" s="1"/>
  <c r="C186"/>
  <c r="C187" s="1"/>
  <c r="C186" i="5"/>
  <c r="C187" s="1"/>
  <c r="F186"/>
  <c r="F187" s="1"/>
  <c r="D186"/>
  <c r="D187" s="1"/>
  <c r="G186"/>
  <c r="G187" s="1"/>
  <c r="E186"/>
  <c r="E187" s="1"/>
</calcChain>
</file>

<file path=xl/sharedStrings.xml><?xml version="1.0" encoding="utf-8"?>
<sst xmlns="http://schemas.openxmlformats.org/spreadsheetml/2006/main" count="648" uniqueCount="209">
  <si>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</si>
  <si>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</si>
  <si>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</si>
  <si>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</si>
  <si>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</si>
  <si>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</si>
  <si>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</si>
  <si>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</si>
  <si>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</si>
  <si>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</si>
  <si>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Неделя 1 День 1</t>
  </si>
  <si>
    <t>ЗАВТРАК</t>
  </si>
  <si>
    <t>260.1</t>
  </si>
  <si>
    <t>Каша "Дружба"</t>
  </si>
  <si>
    <t>Батон нарезной</t>
  </si>
  <si>
    <t>Яйца вареные</t>
  </si>
  <si>
    <t>Чай с сахаром</t>
  </si>
  <si>
    <t>ИТОГО ЗА ЗАВТРАК</t>
  </si>
  <si>
    <t>ОБЕД</t>
  </si>
  <si>
    <t>7.1</t>
  </si>
  <si>
    <t>Закуска из моркови</t>
  </si>
  <si>
    <t>144.1</t>
  </si>
  <si>
    <t>Суп картофельный с бобовыми на курином бульоне</t>
  </si>
  <si>
    <t>390.4</t>
  </si>
  <si>
    <t>Тефтели куриные</t>
  </si>
  <si>
    <t>Соус томатный</t>
  </si>
  <si>
    <t>Макаронные изделия отварные</t>
  </si>
  <si>
    <t>Компот из смеси сухофруктов</t>
  </si>
  <si>
    <t>Хлеб пшеничный витаминизированный</t>
  </si>
  <si>
    <t>Хлеб ржаной</t>
  </si>
  <si>
    <t>ИТОГО ЗА ОБЕД</t>
  </si>
  <si>
    <t>ПОЛДНИК</t>
  </si>
  <si>
    <t>511.7</t>
  </si>
  <si>
    <t>Напиток ягодный</t>
  </si>
  <si>
    <t>Расстегай с капустным фаршем</t>
  </si>
  <si>
    <t>ИТОГО ЗА ПОЛДНИК</t>
  </si>
  <si>
    <t>ИТОГО ЗА ДЕНЬ:</t>
  </si>
  <si>
    <t>День 2</t>
  </si>
  <si>
    <t>Каша манная вязкая</t>
  </si>
  <si>
    <t>Булочка с корицей</t>
  </si>
  <si>
    <t>Чай с лимоном и сахаром</t>
  </si>
  <si>
    <t>4.2</t>
  </si>
  <si>
    <t>Закуска из белокочанной капусты с зеленью</t>
  </si>
  <si>
    <t>Свекольник</t>
  </si>
  <si>
    <t>Рыба  под маринадом</t>
  </si>
  <si>
    <t>Пюре картофельное</t>
  </si>
  <si>
    <t>Напиток из шиповника</t>
  </si>
  <si>
    <t>573.2</t>
  </si>
  <si>
    <t>Гребешок с повидлом</t>
  </si>
  <si>
    <t>Кисель витаминизированный</t>
  </si>
  <si>
    <t>День 3</t>
  </si>
  <si>
    <t>117.1</t>
  </si>
  <si>
    <t>Запеканка из творога с ягодным соусом</t>
  </si>
  <si>
    <t>Фрукт свежий, сезонный</t>
  </si>
  <si>
    <t>165.1</t>
  </si>
  <si>
    <t>Чай зеленый с сахаром</t>
  </si>
  <si>
    <t>Свекла отварная</t>
  </si>
  <si>
    <t>155.3</t>
  </si>
  <si>
    <t>Суп картофельный  с рисом на курином бульоне</t>
  </si>
  <si>
    <t>99.1</t>
  </si>
  <si>
    <t>418.1</t>
  </si>
  <si>
    <t>Каша из гороха с маслом</t>
  </si>
  <si>
    <t>РЦ 10.86.</t>
  </si>
  <si>
    <t>Напиток  витаминизированный</t>
  </si>
  <si>
    <t>495.1</t>
  </si>
  <si>
    <t>Чай с молоком</t>
  </si>
  <si>
    <t>Булочка ванильная</t>
  </si>
  <si>
    <t>День 4</t>
  </si>
  <si>
    <t>Булочка школьная</t>
  </si>
  <si>
    <t>4.1</t>
  </si>
  <si>
    <t>Закуска из белокочанной капусты с морковью</t>
  </si>
  <si>
    <t>Суп картофельный с макаронными изделиями на курином бульоне</t>
  </si>
  <si>
    <t>Рагу из птицы</t>
  </si>
  <si>
    <t>511.3</t>
  </si>
  <si>
    <t>Напиток клубничный</t>
  </si>
  <si>
    <t>541.3</t>
  </si>
  <si>
    <t>Ватрушки с яблоком</t>
  </si>
  <si>
    <t>День 5</t>
  </si>
  <si>
    <t>296.1</t>
  </si>
  <si>
    <t>Макаронные изделия, запеченные с сыром</t>
  </si>
  <si>
    <t>Икра свекольная</t>
  </si>
  <si>
    <t>142.2</t>
  </si>
  <si>
    <t>Щи из свежей капусты с картофелем на мясном бульоне</t>
  </si>
  <si>
    <t>509.1</t>
  </si>
  <si>
    <t>Компот из яблок</t>
  </si>
  <si>
    <t>Расстегай с картофелем</t>
  </si>
  <si>
    <t>Неделя 2 День 6</t>
  </si>
  <si>
    <t>б/н</t>
  </si>
  <si>
    <t>Джем</t>
  </si>
  <si>
    <t>128.2</t>
  </si>
  <si>
    <t>Борщ с капустой и картофелем на курином бульоне</t>
  </si>
  <si>
    <t>405.2</t>
  </si>
  <si>
    <t>Соус Болоньезе</t>
  </si>
  <si>
    <t>Спагетти  отварные с маслом</t>
  </si>
  <si>
    <t>555.1</t>
  </si>
  <si>
    <t>Брецель</t>
  </si>
  <si>
    <t>День 7</t>
  </si>
  <si>
    <t>Каша пшенная молочная жидкая</t>
  </si>
  <si>
    <t>Суп картофельный с бобовыми на мясном бульоне</t>
  </si>
  <si>
    <t>367.2</t>
  </si>
  <si>
    <t>Рис отварной</t>
  </si>
  <si>
    <t>Косичка с сахаром</t>
  </si>
  <si>
    <t>День 8</t>
  </si>
  <si>
    <t>302.1</t>
  </si>
  <si>
    <t>Омлет с зеленым горошком</t>
  </si>
  <si>
    <t>134.1</t>
  </si>
  <si>
    <t>Рассольник ленинградский на курином бульоне</t>
  </si>
  <si>
    <t>407.2</t>
  </si>
  <si>
    <t>Жаркое из птицы</t>
  </si>
  <si>
    <t>День 9</t>
  </si>
  <si>
    <t>Каша из хлопьев овсяных "Геркулес" жидкая</t>
  </si>
  <si>
    <t>564.2</t>
  </si>
  <si>
    <t>Булочка с кунжутом</t>
  </si>
  <si>
    <t>157.2</t>
  </si>
  <si>
    <t>Суп-лапша на мясном бульоне</t>
  </si>
  <si>
    <t>Голубцы ленивые</t>
  </si>
  <si>
    <t>Каша гречневая рассыпчатая</t>
  </si>
  <si>
    <t>День 10</t>
  </si>
  <si>
    <t>Каша рисовая молочная жидкая</t>
  </si>
  <si>
    <t>142.1</t>
  </si>
  <si>
    <t>Щи из свежей капусты с картофелем вегетарианские</t>
  </si>
  <si>
    <t>Рыба, тушенная в томатном соусе с овощами</t>
  </si>
  <si>
    <t>Пирог морковный</t>
  </si>
  <si>
    <t>ИТОГО ЗА ВЕСЬ ПЕРИОД:</t>
  </si>
  <si>
    <t>СРЕДНЕЕ ЗНАЧЕНИЕ ЗА ПЕРИОД:</t>
  </si>
  <si>
    <t>СОГЛАСОВАНО</t>
  </si>
  <si>
    <t>УТВЕРЖДАЮ</t>
  </si>
  <si>
    <t xml:space="preserve">7-11 лет </t>
  </si>
  <si>
    <t xml:space="preserve">12 лет и старше </t>
  </si>
  <si>
    <t>Котлета куриная</t>
  </si>
  <si>
    <t>1060.4</t>
  </si>
  <si>
    <t>1060.5</t>
  </si>
  <si>
    <t>Гуляш из отварного мяса</t>
  </si>
  <si>
    <t>Плов мясной</t>
  </si>
  <si>
    <t>Сок фруктовый</t>
  </si>
  <si>
    <t>555.3</t>
  </si>
  <si>
    <t>Масса порции нетто гр</t>
  </si>
  <si>
    <t xml:space="preserve">     Химический состав</t>
  </si>
  <si>
    <t>Энергетическая ценность Ккал</t>
  </si>
  <si>
    <t>белки, г</t>
  </si>
  <si>
    <t>жиры,г</t>
  </si>
  <si>
    <t>углеводы,г</t>
  </si>
  <si>
    <t xml:space="preserve">Суточная потребность в пищевых веществах </t>
  </si>
  <si>
    <t>Норма завтрака</t>
  </si>
  <si>
    <t>15,40-19,25</t>
  </si>
  <si>
    <t>15,8-19,75</t>
  </si>
  <si>
    <t>67-83,75</t>
  </si>
  <si>
    <t>470-587,5</t>
  </si>
  <si>
    <t>Доля суточной потребности в пищевых веществах завтрака 20-25%</t>
  </si>
  <si>
    <t>Распределение в процентном отношении потребления пищевых веществ и энергии</t>
  </si>
  <si>
    <t xml:space="preserve">ОБЕД </t>
  </si>
  <si>
    <t>Норма обеда</t>
  </si>
  <si>
    <t>23,1-26,95</t>
  </si>
  <si>
    <t>23,7-27,65</t>
  </si>
  <si>
    <t>100,5-117,25</t>
  </si>
  <si>
    <t>705-822,5</t>
  </si>
  <si>
    <t>Доля суточной потребности в пищевых веществах обеда  30-35%</t>
  </si>
  <si>
    <t xml:space="preserve">ПОЛДНИК </t>
  </si>
  <si>
    <t>Норма полдника</t>
  </si>
  <si>
    <t>7,7-11,5</t>
  </si>
  <si>
    <t>7,9-11,85</t>
  </si>
  <si>
    <t>33,5-50,25</t>
  </si>
  <si>
    <t>235-352,5</t>
  </si>
  <si>
    <t>Доля суточной потребности в пищевых веществах полдника 10-15%</t>
  </si>
  <si>
    <t xml:space="preserve">Норма завтрак , обед, полдник 60-75% </t>
  </si>
  <si>
    <t>50,82-63,53</t>
  </si>
  <si>
    <t>52,14-65,18</t>
  </si>
  <si>
    <t>221,1-276,38</t>
  </si>
  <si>
    <t>1551-1938,75</t>
  </si>
  <si>
    <t>Доля суточной потребности в пищевых веществах 60-75%:</t>
  </si>
  <si>
    <t>Среднесуточное содержание витаминов и микроэлементов в меню:</t>
  </si>
  <si>
    <t>витамины</t>
  </si>
  <si>
    <t>минеральные вещества</t>
  </si>
  <si>
    <t>Перечень продуктов обогащенных витаминами и микроэлементами и их кратность включения в меню:</t>
  </si>
  <si>
    <t>C (мг/сут)</t>
  </si>
  <si>
    <t>Кальций (мг/сут)</t>
  </si>
  <si>
    <t>B1 (мг/сут)</t>
  </si>
  <si>
    <t>Фосфор (мг/сут)</t>
  </si>
  <si>
    <t>Перечень продуктов обогащенных лакто и бифидобактериями:</t>
  </si>
  <si>
    <t>B2 (мг/сут)</t>
  </si>
  <si>
    <t>Магний (мг/сут)</t>
  </si>
  <si>
    <t>A (рет.экв/сут)</t>
  </si>
  <si>
    <t>Железо (мг/сут)</t>
  </si>
  <si>
    <t>Использованные сборники рецептур:_x000D_
Вне сборников_x000D_
Организация питания детей в ДОУ, Г.Н.Панкратова, Челябинск, 2005 г._x000D_
Перевалов А.Я. Пермь, 2013г. Сборник технологических нормативов, рецептур блюд и кулинарных изделий для школ, школ-интернатов._x000D_
Сборник рецептур блюд диетического питания для предприятий общественного питания, 2002 г._x000D_
Сборник рецептур блюд и кулинарных изделий Башкортостана, 2010г_x000D_
Сборник рецептур блюд и кулинарных изделий для предприятий общественного питания, части 1-2/ Под ред.Ф.Л.Марчука и В.Т.Лапшиной. - Изд. Хлебпродинформ, 1996._x000D_
Сборник рецептур блюд и типовых меню для организации питания детей школьного возраста_x000D_
Сборник рецептур на продукцию для обучающихся во всех образовательных учреждениях / Могильный М.П., Тутельян В.А., 2011г._x000D_
Справочник рецептур блюд для питания учащихся образовательных учреждений города Москвы, выпуск 4, 2003 г.</t>
  </si>
  <si>
    <t>D (мкг/сут)</t>
  </si>
  <si>
    <t>Фтор (мг/сут)</t>
  </si>
  <si>
    <t>Возможные замены блюд:</t>
  </si>
  <si>
    <t>18-22,5</t>
  </si>
  <si>
    <t>18,4-23</t>
  </si>
  <si>
    <t>76,6-95,75</t>
  </si>
  <si>
    <t>544-680</t>
  </si>
  <si>
    <t>27-31,5</t>
  </si>
  <si>
    <t>27,6-32,2</t>
  </si>
  <si>
    <t>114,9-134,05</t>
  </si>
  <si>
    <t>816-952</t>
  </si>
  <si>
    <t>9-13,5</t>
  </si>
  <si>
    <t>9,2-13,8</t>
  </si>
  <si>
    <t>38,3-57,45</t>
  </si>
  <si>
    <t>272-408</t>
  </si>
  <si>
    <t>Норма завтрак, обед, полдник 60-75%</t>
  </si>
  <si>
    <t>59,4-74,25</t>
  </si>
  <si>
    <t>60,72-75,9</t>
  </si>
  <si>
    <t>252,78-315,99</t>
  </si>
  <si>
    <t>1795,2-2244</t>
  </si>
  <si>
    <t>Индивидуальный предприниматель Цибульская Н. И.</t>
  </si>
  <si>
    <t>Цибульская Нина Ивановна</t>
  </si>
  <si>
    <t>(подпись)</t>
  </si>
  <si>
    <t>01.09.2025г.</t>
  </si>
  <si>
    <t>Ежедневное 10 дневное меню основного (организованного) питания учащихся в школьных столовых Заводского района г. Саратова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</si>
</sst>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5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8"/>
      <name val="Arial Cyr"/>
      <charset val="204"/>
    </font>
    <font>
      <b/>
      <sz val="9"/>
      <name val="Arial Cyr"/>
    </font>
    <font>
      <b/>
      <sz val="10"/>
      <name val="Arial Cyr"/>
    </font>
    <font>
      <b/>
      <sz val="11"/>
      <name val="Arial Cyr"/>
    </font>
    <font>
      <sz val="10"/>
      <color rgb="FFFF0000"/>
      <name val="Arial Cyr"/>
      <charset val="204"/>
    </font>
    <font>
      <sz val="9"/>
      <color rgb="FFFF0000"/>
      <name val="Arial Cyr"/>
      <charset val="204"/>
    </font>
    <font>
      <b/>
      <sz val="11"/>
      <color theme="1"/>
      <name val="Arial Cyr"/>
      <charset val="204"/>
    </font>
    <font>
      <sz val="11"/>
      <color theme="1"/>
      <name val="Arial Cyr"/>
      <charset val="204"/>
    </font>
    <font>
      <sz val="9"/>
      <name val="Arial Cyr"/>
      <charset val="204"/>
    </font>
    <font>
      <b/>
      <sz val="11"/>
      <color theme="1" tint="0.14999847407452621"/>
      <name val="Arial Cyr"/>
      <charset val="204"/>
    </font>
    <font>
      <i/>
      <u/>
      <sz val="8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2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6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2" fontId="0" fillId="0" borderId="20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vertical="center" wrapText="1"/>
    </xf>
    <xf numFmtId="1" fontId="1" fillId="0" borderId="0" xfId="0" applyNumberFormat="1" applyFont="1" applyFill="1" applyAlignment="1">
      <alignment horizontal="left" vertical="top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0" fillId="0" borderId="15" xfId="0" applyNumberForma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2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9" fontId="9" fillId="0" borderId="6" xfId="0" applyNumberFormat="1" applyFont="1" applyFill="1" applyBorder="1" applyAlignment="1">
      <alignment horizontal="center" vertical="center"/>
    </xf>
    <xf numFmtId="9" fontId="9" fillId="0" borderId="15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/>
    </xf>
    <xf numFmtId="2" fontId="9" fillId="0" borderId="15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/>
    </xf>
    <xf numFmtId="2" fontId="8" fillId="0" borderId="15" xfId="0" applyNumberFormat="1" applyFont="1" applyFill="1" applyBorder="1" applyAlignment="1">
      <alignment horizontal="center"/>
    </xf>
    <xf numFmtId="0" fontId="10" fillId="0" borderId="6" xfId="0" applyFont="1" applyFill="1" applyBorder="1"/>
    <xf numFmtId="9" fontId="9" fillId="0" borderId="6" xfId="0" applyNumberFormat="1" applyFont="1" applyFill="1" applyBorder="1" applyAlignment="1">
      <alignment horizontal="center"/>
    </xf>
    <xf numFmtId="9" fontId="9" fillId="0" borderId="15" xfId="0" applyNumberFormat="1" applyFont="1" applyFill="1" applyBorder="1" applyAlignment="1">
      <alignment horizontal="center"/>
    </xf>
    <xf numFmtId="10" fontId="8" fillId="0" borderId="15" xfId="0" applyNumberFormat="1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0" fillId="0" borderId="1" xfId="0" applyFont="1" applyFill="1" applyBorder="1"/>
    <xf numFmtId="9" fontId="9" fillId="0" borderId="1" xfId="0" applyNumberFormat="1" applyFont="1" applyFill="1" applyBorder="1" applyAlignment="1">
      <alignment horizontal="center"/>
    </xf>
    <xf numFmtId="9" fontId="9" fillId="0" borderId="1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2" fontId="0" fillId="0" borderId="0" xfId="0" applyNumberForma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3" fillId="0" borderId="0" xfId="0" applyFont="1" applyFill="1" applyAlignment="1">
      <alignment horizontal="left" wrapText="1"/>
    </xf>
    <xf numFmtId="0" fontId="9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1" fontId="0" fillId="0" borderId="0" xfId="0" applyNumberFormat="1" applyFill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20" xfId="0" applyFill="1" applyBorder="1" applyAlignment="1">
      <alignment horizontal="center"/>
    </xf>
    <xf numFmtId="0" fontId="3" fillId="0" borderId="20" xfId="0" applyFont="1" applyFill="1" applyBorder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0" fillId="0" borderId="20" xfId="0" applyFill="1" applyBorder="1" applyAlignment="1">
      <alignment wrapText="1"/>
    </xf>
    <xf numFmtId="0" fontId="3" fillId="0" borderId="20" xfId="0" applyFont="1" applyFill="1" applyBorder="1" applyAlignment="1">
      <alignment horizontal="right" wrapText="1"/>
    </xf>
    <xf numFmtId="1" fontId="1" fillId="0" borderId="0" xfId="0" applyNumberFormat="1" applyFont="1" applyFill="1" applyAlignment="1">
      <alignment horizontal="left" vertical="center" wrapText="1"/>
    </xf>
    <xf numFmtId="0" fontId="11" fillId="0" borderId="25" xfId="0" applyNumberFormat="1" applyFont="1" applyFill="1" applyBorder="1" applyAlignment="1">
      <alignment horizontal="left" vertical="top" wrapText="1"/>
    </xf>
    <xf numFmtId="0" fontId="11" fillId="0" borderId="11" xfId="0" applyNumberFormat="1" applyFont="1" applyFill="1" applyBorder="1" applyAlignment="1">
      <alignment horizontal="left" vertical="top" wrapText="1"/>
    </xf>
    <xf numFmtId="0" fontId="11" fillId="0" borderId="26" xfId="0" applyNumberFormat="1" applyFont="1" applyFill="1" applyBorder="1" applyAlignment="1">
      <alignment horizontal="left" vertical="top" wrapText="1"/>
    </xf>
    <xf numFmtId="0" fontId="11" fillId="0" borderId="27" xfId="0" applyNumberFormat="1" applyFont="1" applyFill="1" applyBorder="1" applyAlignment="1">
      <alignment horizontal="left" vertical="top" wrapText="1"/>
    </xf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29" xfId="0" applyNumberFormat="1" applyFont="1" applyFill="1" applyBorder="1" applyAlignment="1">
      <alignment horizontal="left" vertical="top" wrapText="1"/>
    </xf>
    <xf numFmtId="0" fontId="11" fillId="0" borderId="30" xfId="0" applyNumberFormat="1" applyFont="1" applyFill="1" applyBorder="1" applyAlignment="1">
      <alignment horizontal="left" vertical="top" wrapText="1"/>
    </xf>
    <xf numFmtId="0" fontId="11" fillId="0" borderId="20" xfId="0" applyNumberFormat="1" applyFont="1" applyFill="1" applyBorder="1" applyAlignment="1">
      <alignment horizontal="left" vertical="top" wrapText="1"/>
    </xf>
    <xf numFmtId="0" fontId="11" fillId="0" borderId="22" xfId="0" applyNumberFormat="1" applyFont="1" applyFill="1" applyBorder="1" applyAlignment="1">
      <alignment horizontal="left" vertical="top" wrapText="1"/>
    </xf>
    <xf numFmtId="1" fontId="11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25" xfId="0" applyNumberFormat="1" applyFont="1" applyFill="1" applyBorder="1" applyAlignment="1">
      <alignment horizontal="left" vertical="center" wrapText="1"/>
    </xf>
    <xf numFmtId="0" fontId="11" fillId="0" borderId="11" xfId="0" applyNumberFormat="1" applyFont="1" applyFill="1" applyBorder="1" applyAlignment="1">
      <alignment horizontal="left" vertical="center" wrapText="1"/>
    </xf>
    <xf numFmtId="0" fontId="11" fillId="0" borderId="26" xfId="0" applyNumberFormat="1" applyFont="1" applyFill="1" applyBorder="1" applyAlignment="1">
      <alignment horizontal="left" vertical="center" wrapText="1"/>
    </xf>
    <xf numFmtId="0" fontId="11" fillId="0" borderId="27" xfId="0" applyNumberFormat="1" applyFont="1" applyFill="1" applyBorder="1" applyAlignment="1">
      <alignment horizontal="left" vertical="center" wrapText="1"/>
    </xf>
    <xf numFmtId="0" fontId="11" fillId="0" borderId="28" xfId="0" applyNumberFormat="1" applyFont="1" applyFill="1" applyBorder="1" applyAlignment="1">
      <alignment horizontal="left" vertical="center" wrapText="1"/>
    </xf>
    <xf numFmtId="0" fontId="11" fillId="0" borderId="29" xfId="0" applyNumberFormat="1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18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2" fontId="0" fillId="0" borderId="28" xfId="0" applyNumberForma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1" fillId="0" borderId="3" xfId="0" applyFont="1" applyFill="1" applyBorder="1"/>
    <xf numFmtId="0" fontId="1" fillId="0" borderId="13" xfId="0" applyFont="1" applyFill="1" applyBorder="1"/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left" vertical="top" wrapText="1"/>
    </xf>
    <xf numFmtId="1" fontId="1" fillId="0" borderId="8" xfId="0" applyNumberFormat="1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Fill="1" applyBorder="1" applyAlignment="1">
      <alignment horizontal="left" vertical="center" wrapText="1"/>
    </xf>
    <xf numFmtId="0" fontId="11" fillId="0" borderId="20" xfId="0" applyNumberFormat="1" applyFont="1" applyFill="1" applyBorder="1" applyAlignment="1">
      <alignment horizontal="left" vertical="center" wrapText="1"/>
    </xf>
    <xf numFmtId="0" fontId="11" fillId="0" borderId="2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7"/>
  <sheetViews>
    <sheetView tabSelected="1" workbookViewId="0">
      <selection activeCell="A8" sqref="A8:H8"/>
    </sheetView>
  </sheetViews>
  <sheetFormatPr defaultColWidth="9.109375" defaultRowHeight="13.2"/>
  <cols>
    <col min="1" max="1" width="12.88671875" style="6" customWidth="1"/>
    <col min="2" max="2" width="52.44140625" style="34" customWidth="1"/>
    <col min="3" max="3" width="10.6640625" style="7" customWidth="1"/>
    <col min="4" max="6" width="10.6640625" style="8" customWidth="1"/>
    <col min="7" max="8" width="17" style="7" customWidth="1"/>
    <col min="9" max="9" width="7.6640625" style="9" customWidth="1"/>
    <col min="10" max="16384" width="9.109375" style="9"/>
  </cols>
  <sheetData>
    <row r="1" spans="1:8">
      <c r="B1" s="81" t="s">
        <v>125</v>
      </c>
      <c r="H1" s="77" t="s">
        <v>126</v>
      </c>
    </row>
    <row r="2" spans="1:8">
      <c r="F2" s="132" t="s">
        <v>204</v>
      </c>
      <c r="G2" s="132"/>
      <c r="H2" s="132"/>
    </row>
    <row r="3" spans="1:8">
      <c r="B3" s="82"/>
      <c r="F3" s="133" t="s">
        <v>205</v>
      </c>
      <c r="G3" s="133"/>
      <c r="H3" s="133"/>
    </row>
    <row r="4" spans="1:8">
      <c r="B4" s="83" t="s">
        <v>206</v>
      </c>
      <c r="F4" s="10"/>
      <c r="G4" s="78"/>
      <c r="H4" s="79" t="s">
        <v>206</v>
      </c>
    </row>
    <row r="5" spans="1:8">
      <c r="B5" s="80" t="s">
        <v>207</v>
      </c>
      <c r="H5" s="80" t="s">
        <v>207</v>
      </c>
    </row>
    <row r="6" spans="1:8">
      <c r="B6" s="80"/>
      <c r="H6" s="80"/>
    </row>
    <row r="7" spans="1:8">
      <c r="B7" s="80"/>
      <c r="H7" s="80"/>
    </row>
    <row r="8" spans="1:8" ht="13.8">
      <c r="A8" s="134" t="s">
        <v>208</v>
      </c>
      <c r="B8" s="134"/>
      <c r="C8" s="134"/>
      <c r="D8" s="134"/>
      <c r="E8" s="134"/>
      <c r="F8" s="134"/>
      <c r="G8" s="134"/>
      <c r="H8" s="134"/>
    </row>
    <row r="9" spans="1:8" s="12" customFormat="1">
      <c r="A9" s="13"/>
      <c r="C9" s="73"/>
      <c r="D9" s="14"/>
      <c r="E9" s="14"/>
      <c r="F9" s="14"/>
      <c r="G9" s="15"/>
      <c r="H9" s="15"/>
    </row>
    <row r="10" spans="1:8" s="12" customFormat="1" ht="26.4">
      <c r="A10" s="13" t="s">
        <v>4</v>
      </c>
      <c r="B10" s="12" t="s">
        <v>127</v>
      </c>
      <c r="C10" s="73"/>
      <c r="D10" s="14"/>
      <c r="E10" s="14"/>
      <c r="F10" s="14"/>
      <c r="G10" s="15"/>
      <c r="H10" s="15"/>
    </row>
    <row r="11" spans="1:8" s="12" customFormat="1" ht="13.8" thickBot="1">
      <c r="A11" s="16"/>
      <c r="C11" s="73"/>
      <c r="D11" s="14"/>
      <c r="E11" s="14"/>
      <c r="F11" s="14"/>
      <c r="G11" s="15"/>
      <c r="H11" s="15"/>
    </row>
    <row r="12" spans="1:8" s="17" customFormat="1" ht="33" customHeight="1">
      <c r="A12" s="142" t="s">
        <v>0</v>
      </c>
      <c r="B12" s="144" t="s">
        <v>1</v>
      </c>
      <c r="C12" s="146" t="s">
        <v>3</v>
      </c>
      <c r="D12" s="148" t="s">
        <v>5</v>
      </c>
      <c r="E12" s="148"/>
      <c r="F12" s="148"/>
      <c r="G12" s="140" t="s">
        <v>6</v>
      </c>
      <c r="H12" s="135" t="s">
        <v>2</v>
      </c>
    </row>
    <row r="13" spans="1:8" s="19" customFormat="1" ht="13.8" thickBot="1">
      <c r="A13" s="143"/>
      <c r="B13" s="145"/>
      <c r="C13" s="147"/>
      <c r="D13" s="18" t="s">
        <v>7</v>
      </c>
      <c r="E13" s="18" t="s">
        <v>8</v>
      </c>
      <c r="F13" s="18" t="s">
        <v>9</v>
      </c>
      <c r="G13" s="141"/>
      <c r="H13" s="136"/>
    </row>
    <row r="14" spans="1:8" s="20" customFormat="1">
      <c r="A14" s="137" t="s">
        <v>10</v>
      </c>
      <c r="B14" s="138"/>
      <c r="C14" s="138"/>
      <c r="D14" s="138"/>
      <c r="E14" s="138"/>
      <c r="F14" s="138"/>
      <c r="G14" s="138"/>
      <c r="H14" s="139"/>
    </row>
    <row r="15" spans="1:8">
      <c r="A15" s="113" t="s">
        <v>11</v>
      </c>
      <c r="B15" s="3" t="s">
        <v>13</v>
      </c>
      <c r="C15" s="4">
        <v>200</v>
      </c>
      <c r="D15" s="1">
        <v>7.86</v>
      </c>
      <c r="E15" s="1">
        <v>9.7200000000000006</v>
      </c>
      <c r="F15" s="1">
        <v>35.520000000000003</v>
      </c>
      <c r="G15" s="2">
        <v>248.24</v>
      </c>
      <c r="H15" s="5" t="s">
        <v>12</v>
      </c>
    </row>
    <row r="16" spans="1:8">
      <c r="A16" s="113"/>
      <c r="B16" s="3" t="s">
        <v>14</v>
      </c>
      <c r="C16" s="4">
        <v>50</v>
      </c>
      <c r="D16" s="1">
        <v>3.75</v>
      </c>
      <c r="E16" s="1">
        <v>1.25</v>
      </c>
      <c r="F16" s="1">
        <v>26</v>
      </c>
      <c r="G16" s="2">
        <v>135</v>
      </c>
      <c r="H16" s="21"/>
    </row>
    <row r="17" spans="1:8">
      <c r="A17" s="113"/>
      <c r="B17" s="3" t="s">
        <v>15</v>
      </c>
      <c r="C17" s="4">
        <v>50</v>
      </c>
      <c r="D17" s="1">
        <v>6.35</v>
      </c>
      <c r="E17" s="1">
        <v>5.75</v>
      </c>
      <c r="F17" s="1">
        <v>0.35</v>
      </c>
      <c r="G17" s="2">
        <v>78.5</v>
      </c>
      <c r="H17" s="21">
        <v>300</v>
      </c>
    </row>
    <row r="18" spans="1:8">
      <c r="A18" s="113"/>
      <c r="B18" s="3" t="s">
        <v>16</v>
      </c>
      <c r="C18" s="4">
        <v>200</v>
      </c>
      <c r="D18" s="1">
        <v>0.2</v>
      </c>
      <c r="E18" s="1">
        <v>0.06</v>
      </c>
      <c r="F18" s="1">
        <v>7.06</v>
      </c>
      <c r="G18" s="2">
        <v>28.04</v>
      </c>
      <c r="H18" s="21">
        <v>143</v>
      </c>
    </row>
    <row r="19" spans="1:8" s="20" customFormat="1">
      <c r="A19" s="113" t="s">
        <v>17</v>
      </c>
      <c r="B19" s="114"/>
      <c r="C19" s="22">
        <f>SUM(C15:C18)</f>
        <v>500</v>
      </c>
      <c r="D19" s="22">
        <f t="shared" ref="D19:G19" si="0">SUM(D15:D18)</f>
        <v>18.16</v>
      </c>
      <c r="E19" s="22">
        <f t="shared" si="0"/>
        <v>16.779999999999998</v>
      </c>
      <c r="F19" s="22">
        <f t="shared" si="0"/>
        <v>68.930000000000007</v>
      </c>
      <c r="G19" s="22">
        <f t="shared" si="0"/>
        <v>489.78000000000003</v>
      </c>
      <c r="H19" s="23"/>
    </row>
    <row r="20" spans="1:8">
      <c r="A20" s="113" t="s">
        <v>18</v>
      </c>
      <c r="B20" s="3" t="s">
        <v>20</v>
      </c>
      <c r="C20" s="4">
        <v>60</v>
      </c>
      <c r="D20" s="1">
        <v>0.75</v>
      </c>
      <c r="E20" s="1">
        <v>3.05</v>
      </c>
      <c r="F20" s="1">
        <v>3.97</v>
      </c>
      <c r="G20" s="2">
        <v>47.13</v>
      </c>
      <c r="H20" s="5" t="s">
        <v>19</v>
      </c>
    </row>
    <row r="21" spans="1:8">
      <c r="A21" s="113"/>
      <c r="B21" s="3" t="s">
        <v>22</v>
      </c>
      <c r="C21" s="4">
        <v>200</v>
      </c>
      <c r="D21" s="1">
        <v>3.14</v>
      </c>
      <c r="E21" s="1">
        <v>4.5999999999999996</v>
      </c>
      <c r="F21" s="1">
        <v>17.48</v>
      </c>
      <c r="G21" s="2">
        <v>132.13999999999999</v>
      </c>
      <c r="H21" s="5" t="s">
        <v>21</v>
      </c>
    </row>
    <row r="22" spans="1:8">
      <c r="A22" s="113"/>
      <c r="B22" s="3" t="s">
        <v>24</v>
      </c>
      <c r="C22" s="4">
        <v>90</v>
      </c>
      <c r="D22" s="1">
        <v>10.82</v>
      </c>
      <c r="E22" s="1">
        <v>15.12</v>
      </c>
      <c r="F22" s="1">
        <v>17.59</v>
      </c>
      <c r="G22" s="2">
        <v>204.23</v>
      </c>
      <c r="H22" s="5" t="s">
        <v>23</v>
      </c>
    </row>
    <row r="23" spans="1:8">
      <c r="A23" s="113"/>
      <c r="B23" s="3" t="s">
        <v>25</v>
      </c>
      <c r="C23" s="4">
        <v>20</v>
      </c>
      <c r="D23" s="1">
        <v>0.1</v>
      </c>
      <c r="E23" s="1">
        <v>1.01</v>
      </c>
      <c r="F23" s="1">
        <v>1.05</v>
      </c>
      <c r="G23" s="2">
        <v>13.69</v>
      </c>
      <c r="H23" s="21">
        <v>453</v>
      </c>
    </row>
    <row r="24" spans="1:8">
      <c r="A24" s="113"/>
      <c r="B24" s="3" t="s">
        <v>26</v>
      </c>
      <c r="C24" s="4">
        <v>150</v>
      </c>
      <c r="D24" s="1">
        <v>5.8</v>
      </c>
      <c r="E24" s="1">
        <v>2.91</v>
      </c>
      <c r="F24" s="1">
        <v>35.549999999999997</v>
      </c>
      <c r="G24" s="2">
        <v>191.4</v>
      </c>
      <c r="H24" s="21">
        <v>291</v>
      </c>
    </row>
    <row r="25" spans="1:8">
      <c r="A25" s="113"/>
      <c r="B25" s="3" t="s">
        <v>27</v>
      </c>
      <c r="C25" s="4">
        <v>200</v>
      </c>
      <c r="D25" s="1">
        <v>0.04</v>
      </c>
      <c r="E25" s="1">
        <v>0</v>
      </c>
      <c r="F25" s="1">
        <v>9.3000000000000007</v>
      </c>
      <c r="G25" s="2">
        <v>35.42</v>
      </c>
      <c r="H25" s="21">
        <v>508</v>
      </c>
    </row>
    <row r="26" spans="1:8">
      <c r="A26" s="113"/>
      <c r="B26" s="3" t="s">
        <v>28</v>
      </c>
      <c r="C26" s="4">
        <v>30</v>
      </c>
      <c r="D26" s="1">
        <v>1.98</v>
      </c>
      <c r="E26" s="1">
        <v>0.27</v>
      </c>
      <c r="F26" s="1">
        <v>11.4</v>
      </c>
      <c r="G26" s="2">
        <v>59.7</v>
      </c>
      <c r="H26" s="21"/>
    </row>
    <row r="27" spans="1:8">
      <c r="A27" s="113"/>
      <c r="B27" s="3" t="s">
        <v>29</v>
      </c>
      <c r="C27" s="4">
        <v>30</v>
      </c>
      <c r="D27" s="1">
        <v>1.98</v>
      </c>
      <c r="E27" s="1">
        <v>0.36</v>
      </c>
      <c r="F27" s="1">
        <v>10.02</v>
      </c>
      <c r="G27" s="2">
        <v>52.2</v>
      </c>
      <c r="H27" s="21"/>
    </row>
    <row r="28" spans="1:8" s="20" customFormat="1">
      <c r="A28" s="113" t="s">
        <v>30</v>
      </c>
      <c r="B28" s="114"/>
      <c r="C28" s="22">
        <f>SUM(C20:C27)</f>
        <v>780</v>
      </c>
      <c r="D28" s="22">
        <f t="shared" ref="D28:G28" si="1">SUM(D20:D27)</f>
        <v>24.61</v>
      </c>
      <c r="E28" s="22">
        <f t="shared" si="1"/>
        <v>27.32</v>
      </c>
      <c r="F28" s="22">
        <f t="shared" si="1"/>
        <v>106.35999999999999</v>
      </c>
      <c r="G28" s="22">
        <f t="shared" si="1"/>
        <v>735.91000000000008</v>
      </c>
      <c r="H28" s="23"/>
    </row>
    <row r="29" spans="1:8">
      <c r="A29" s="113" t="s">
        <v>31</v>
      </c>
      <c r="B29" s="3" t="s">
        <v>33</v>
      </c>
      <c r="C29" s="4">
        <v>200</v>
      </c>
      <c r="D29" s="1">
        <v>0.14000000000000001</v>
      </c>
      <c r="E29" s="1">
        <v>0.06</v>
      </c>
      <c r="F29" s="1">
        <v>8</v>
      </c>
      <c r="G29" s="2">
        <v>32.700000000000003</v>
      </c>
      <c r="H29" s="5" t="s">
        <v>32</v>
      </c>
    </row>
    <row r="30" spans="1:8">
      <c r="A30" s="113"/>
      <c r="B30" s="3" t="s">
        <v>34</v>
      </c>
      <c r="C30" s="4">
        <v>100</v>
      </c>
      <c r="D30" s="1">
        <v>9.6999999999999993</v>
      </c>
      <c r="E30" s="1">
        <v>9.6999999999999993</v>
      </c>
      <c r="F30" s="1">
        <v>30.76</v>
      </c>
      <c r="G30" s="2">
        <v>256.39999999999998</v>
      </c>
      <c r="H30" s="21" t="s">
        <v>130</v>
      </c>
    </row>
    <row r="31" spans="1:8" s="20" customFormat="1">
      <c r="A31" s="113" t="s">
        <v>35</v>
      </c>
      <c r="B31" s="114"/>
      <c r="C31" s="22">
        <f>SUM(C29:C30)</f>
        <v>300</v>
      </c>
      <c r="D31" s="22">
        <f t="shared" ref="D31:G31" si="2">SUM(D29:D30)</f>
        <v>9.84</v>
      </c>
      <c r="E31" s="22">
        <f t="shared" si="2"/>
        <v>9.76</v>
      </c>
      <c r="F31" s="22">
        <f t="shared" si="2"/>
        <v>38.760000000000005</v>
      </c>
      <c r="G31" s="22">
        <f t="shared" si="2"/>
        <v>289.09999999999997</v>
      </c>
      <c r="H31" s="23"/>
    </row>
    <row r="32" spans="1:8" s="20" customFormat="1" ht="13.8" thickBot="1">
      <c r="A32" s="127" t="s">
        <v>36</v>
      </c>
      <c r="B32" s="128"/>
      <c r="C32" s="24">
        <f>SUM(C31,C28,C19)</f>
        <v>1580</v>
      </c>
      <c r="D32" s="24">
        <f t="shared" ref="D32:G32" si="3">SUM(D31,D28,D19)</f>
        <v>52.61</v>
      </c>
      <c r="E32" s="24">
        <f t="shared" si="3"/>
        <v>53.86</v>
      </c>
      <c r="F32" s="24">
        <f t="shared" si="3"/>
        <v>214.05</v>
      </c>
      <c r="G32" s="24">
        <f t="shared" si="3"/>
        <v>1514.79</v>
      </c>
      <c r="H32" s="25"/>
    </row>
    <row r="33" spans="1:8" s="20" customFormat="1">
      <c r="A33" s="121" t="s">
        <v>37</v>
      </c>
      <c r="B33" s="122"/>
      <c r="C33" s="122"/>
      <c r="D33" s="122"/>
      <c r="E33" s="122"/>
      <c r="F33" s="122"/>
      <c r="G33" s="122"/>
      <c r="H33" s="129"/>
    </row>
    <row r="34" spans="1:8">
      <c r="A34" s="113" t="s">
        <v>11</v>
      </c>
      <c r="B34" s="3" t="s">
        <v>38</v>
      </c>
      <c r="C34" s="4">
        <v>200</v>
      </c>
      <c r="D34" s="1">
        <v>11.2</v>
      </c>
      <c r="E34" s="1">
        <v>14.1</v>
      </c>
      <c r="F34" s="1">
        <v>20.100000000000001</v>
      </c>
      <c r="G34" s="2">
        <v>245.66</v>
      </c>
      <c r="H34" s="21">
        <v>250</v>
      </c>
    </row>
    <row r="35" spans="1:8">
      <c r="A35" s="113"/>
      <c r="B35" s="3" t="s">
        <v>39</v>
      </c>
      <c r="C35" s="4">
        <v>100</v>
      </c>
      <c r="D35" s="1">
        <v>7.62</v>
      </c>
      <c r="E35" s="1">
        <v>4.17</v>
      </c>
      <c r="F35" s="1">
        <v>51.26</v>
      </c>
      <c r="G35" s="2">
        <v>296.07</v>
      </c>
      <c r="H35" s="21">
        <v>438</v>
      </c>
    </row>
    <row r="36" spans="1:8">
      <c r="A36" s="113"/>
      <c r="B36" s="3" t="s">
        <v>40</v>
      </c>
      <c r="C36" s="4">
        <v>200</v>
      </c>
      <c r="D36" s="1">
        <v>0.22</v>
      </c>
      <c r="E36" s="1">
        <v>0</v>
      </c>
      <c r="F36" s="1">
        <v>7.08</v>
      </c>
      <c r="G36" s="2">
        <v>29.12</v>
      </c>
      <c r="H36" s="21">
        <v>144</v>
      </c>
    </row>
    <row r="37" spans="1:8" s="20" customFormat="1">
      <c r="A37" s="113" t="s">
        <v>17</v>
      </c>
      <c r="B37" s="114"/>
      <c r="C37" s="22">
        <f>SUM(C34:C36)</f>
        <v>500</v>
      </c>
      <c r="D37" s="22">
        <f t="shared" ref="D37:G37" si="4">SUM(D34:D36)</f>
        <v>19.04</v>
      </c>
      <c r="E37" s="22">
        <f t="shared" si="4"/>
        <v>18.27</v>
      </c>
      <c r="F37" s="22">
        <f t="shared" si="4"/>
        <v>78.44</v>
      </c>
      <c r="G37" s="22">
        <f t="shared" si="4"/>
        <v>570.85</v>
      </c>
      <c r="H37" s="23"/>
    </row>
    <row r="38" spans="1:8">
      <c r="A38" s="113" t="s">
        <v>18</v>
      </c>
      <c r="B38" s="3" t="s">
        <v>42</v>
      </c>
      <c r="C38" s="4">
        <v>60</v>
      </c>
      <c r="D38" s="1">
        <v>1.04</v>
      </c>
      <c r="E38" s="1">
        <v>1.85</v>
      </c>
      <c r="F38" s="1">
        <v>4.51</v>
      </c>
      <c r="G38" s="2">
        <v>39.130000000000003</v>
      </c>
      <c r="H38" s="5" t="s">
        <v>41</v>
      </c>
    </row>
    <row r="39" spans="1:8">
      <c r="A39" s="113"/>
      <c r="B39" s="3" t="s">
        <v>43</v>
      </c>
      <c r="C39" s="4">
        <v>200</v>
      </c>
      <c r="D39" s="1">
        <v>1.68</v>
      </c>
      <c r="E39" s="1">
        <v>4.22</v>
      </c>
      <c r="F39" s="1">
        <v>13.4</v>
      </c>
      <c r="G39" s="2">
        <v>150.02000000000001</v>
      </c>
      <c r="H39" s="21">
        <v>131</v>
      </c>
    </row>
    <row r="40" spans="1:8">
      <c r="A40" s="113"/>
      <c r="B40" s="3" t="s">
        <v>44</v>
      </c>
      <c r="C40" s="4">
        <v>90</v>
      </c>
      <c r="D40" s="1">
        <v>15.6</v>
      </c>
      <c r="E40" s="1">
        <v>16.66</v>
      </c>
      <c r="F40" s="1">
        <v>34.93</v>
      </c>
      <c r="G40" s="2">
        <v>195.6</v>
      </c>
      <c r="H40" s="21">
        <v>343</v>
      </c>
    </row>
    <row r="41" spans="1:8">
      <c r="A41" s="113"/>
      <c r="B41" s="3" t="s">
        <v>45</v>
      </c>
      <c r="C41" s="4">
        <v>150</v>
      </c>
      <c r="D41" s="1">
        <v>3.26</v>
      </c>
      <c r="E41" s="1">
        <v>2.85</v>
      </c>
      <c r="F41" s="1">
        <v>22.01</v>
      </c>
      <c r="G41" s="2">
        <v>204.3</v>
      </c>
      <c r="H41" s="21">
        <v>312</v>
      </c>
    </row>
    <row r="42" spans="1:8">
      <c r="A42" s="113"/>
      <c r="B42" s="3" t="s">
        <v>46</v>
      </c>
      <c r="C42" s="4">
        <v>200</v>
      </c>
      <c r="D42" s="1">
        <v>0.22</v>
      </c>
      <c r="E42" s="1">
        <v>0.1</v>
      </c>
      <c r="F42" s="1">
        <v>10.119999999999999</v>
      </c>
      <c r="G42" s="2">
        <v>41.8</v>
      </c>
      <c r="H42" s="21">
        <v>519</v>
      </c>
    </row>
    <row r="43" spans="1:8">
      <c r="A43" s="113"/>
      <c r="B43" s="3" t="s">
        <v>28</v>
      </c>
      <c r="C43" s="4">
        <v>30</v>
      </c>
      <c r="D43" s="1">
        <v>1.98</v>
      </c>
      <c r="E43" s="1">
        <v>0.27</v>
      </c>
      <c r="F43" s="1">
        <v>11.4</v>
      </c>
      <c r="G43" s="2">
        <v>59.7</v>
      </c>
      <c r="H43" s="21"/>
    </row>
    <row r="44" spans="1:8">
      <c r="A44" s="113"/>
      <c r="B44" s="3" t="s">
        <v>29</v>
      </c>
      <c r="C44" s="4">
        <v>30</v>
      </c>
      <c r="D44" s="1">
        <v>1.98</v>
      </c>
      <c r="E44" s="1">
        <v>0.36</v>
      </c>
      <c r="F44" s="1">
        <v>10.02</v>
      </c>
      <c r="G44" s="2">
        <v>52.2</v>
      </c>
      <c r="H44" s="21"/>
    </row>
    <row r="45" spans="1:8" s="20" customFormat="1">
      <c r="A45" s="113" t="s">
        <v>30</v>
      </c>
      <c r="B45" s="114"/>
      <c r="C45" s="22">
        <f>SUM(C38:C44)</f>
        <v>760</v>
      </c>
      <c r="D45" s="22">
        <f t="shared" ref="D45:G45" si="5">SUM(D38:D44)</f>
        <v>25.759999999999998</v>
      </c>
      <c r="E45" s="22">
        <f t="shared" si="5"/>
        <v>26.310000000000002</v>
      </c>
      <c r="F45" s="22">
        <f t="shared" si="5"/>
        <v>106.39000000000001</v>
      </c>
      <c r="G45" s="22">
        <f t="shared" si="5"/>
        <v>742.75</v>
      </c>
      <c r="H45" s="23"/>
    </row>
    <row r="46" spans="1:8">
      <c r="A46" s="113" t="s">
        <v>31</v>
      </c>
      <c r="B46" s="3" t="s">
        <v>49</v>
      </c>
      <c r="C46" s="4">
        <v>200</v>
      </c>
      <c r="D46" s="1">
        <v>0</v>
      </c>
      <c r="E46" s="1">
        <v>0</v>
      </c>
      <c r="F46" s="1">
        <v>22</v>
      </c>
      <c r="G46" s="2">
        <v>80</v>
      </c>
      <c r="H46" s="21">
        <v>614</v>
      </c>
    </row>
    <row r="47" spans="1:8">
      <c r="A47" s="113"/>
      <c r="B47" s="3" t="s">
        <v>48</v>
      </c>
      <c r="C47" s="4">
        <v>100</v>
      </c>
      <c r="D47" s="1">
        <v>9.6999999999999993</v>
      </c>
      <c r="E47" s="1">
        <v>10.199999999999999</v>
      </c>
      <c r="F47" s="1">
        <v>25.6</v>
      </c>
      <c r="G47" s="2">
        <v>243.5</v>
      </c>
      <c r="H47" s="5" t="s">
        <v>47</v>
      </c>
    </row>
    <row r="48" spans="1:8" s="20" customFormat="1">
      <c r="A48" s="113" t="s">
        <v>35</v>
      </c>
      <c r="B48" s="114"/>
      <c r="C48" s="22">
        <f>SUM(C46:C47)</f>
        <v>300</v>
      </c>
      <c r="D48" s="22">
        <f t="shared" ref="D48:G48" si="6">SUM(D46:D47)</f>
        <v>9.6999999999999993</v>
      </c>
      <c r="E48" s="22">
        <f t="shared" si="6"/>
        <v>10.199999999999999</v>
      </c>
      <c r="F48" s="22">
        <f t="shared" si="6"/>
        <v>47.6</v>
      </c>
      <c r="G48" s="22">
        <f t="shared" si="6"/>
        <v>323.5</v>
      </c>
      <c r="H48" s="23"/>
    </row>
    <row r="49" spans="1:8" s="20" customFormat="1" ht="13.8" thickBot="1">
      <c r="A49" s="127" t="s">
        <v>36</v>
      </c>
      <c r="B49" s="128"/>
      <c r="C49" s="24">
        <f>SUM(C48,C45,C37)</f>
        <v>1560</v>
      </c>
      <c r="D49" s="24">
        <f t="shared" ref="D49:G49" si="7">SUM(D48,D45,D37)</f>
        <v>54.499999999999993</v>
      </c>
      <c r="E49" s="24">
        <f t="shared" si="7"/>
        <v>54.78</v>
      </c>
      <c r="F49" s="24">
        <f t="shared" si="7"/>
        <v>232.43</v>
      </c>
      <c r="G49" s="24">
        <f t="shared" si="7"/>
        <v>1637.1</v>
      </c>
      <c r="H49" s="25"/>
    </row>
    <row r="50" spans="1:8" s="20" customFormat="1">
      <c r="A50" s="121" t="s">
        <v>50</v>
      </c>
      <c r="B50" s="122"/>
      <c r="C50" s="122"/>
      <c r="D50" s="122"/>
      <c r="E50" s="122"/>
      <c r="F50" s="122"/>
      <c r="G50" s="122"/>
      <c r="H50" s="129"/>
    </row>
    <row r="51" spans="1:8">
      <c r="A51" s="113" t="s">
        <v>11</v>
      </c>
      <c r="B51" s="3" t="s">
        <v>52</v>
      </c>
      <c r="C51" s="4">
        <v>200</v>
      </c>
      <c r="D51" s="1">
        <v>16.84</v>
      </c>
      <c r="E51" s="1">
        <v>16.059999999999999</v>
      </c>
      <c r="F51" s="1">
        <v>61.48</v>
      </c>
      <c r="G51" s="2">
        <v>399.96</v>
      </c>
      <c r="H51" s="5" t="s">
        <v>51</v>
      </c>
    </row>
    <row r="52" spans="1:8">
      <c r="A52" s="113"/>
      <c r="B52" s="3" t="s">
        <v>53</v>
      </c>
      <c r="C52" s="4">
        <v>100</v>
      </c>
      <c r="D52" s="1">
        <v>0.4</v>
      </c>
      <c r="E52" s="1">
        <v>0.4</v>
      </c>
      <c r="F52" s="1">
        <v>9.8000000000000007</v>
      </c>
      <c r="G52" s="2">
        <v>47</v>
      </c>
      <c r="H52" s="5"/>
    </row>
    <row r="53" spans="1:8">
      <c r="A53" s="113"/>
      <c r="B53" s="3" t="s">
        <v>55</v>
      </c>
      <c r="C53" s="4">
        <v>200</v>
      </c>
      <c r="D53" s="1">
        <v>0</v>
      </c>
      <c r="E53" s="1">
        <v>0</v>
      </c>
      <c r="F53" s="1">
        <v>6.98</v>
      </c>
      <c r="G53" s="2">
        <v>26.54</v>
      </c>
      <c r="H53" s="5" t="s">
        <v>54</v>
      </c>
    </row>
    <row r="54" spans="1:8" s="20" customFormat="1">
      <c r="A54" s="113" t="s">
        <v>17</v>
      </c>
      <c r="B54" s="114"/>
      <c r="C54" s="22">
        <f>SUM(C51:C53)</f>
        <v>500</v>
      </c>
      <c r="D54" s="26">
        <f>SUM(D51:D53)</f>
        <v>17.239999999999998</v>
      </c>
      <c r="E54" s="26">
        <f>SUM(E51:E53)</f>
        <v>16.459999999999997</v>
      </c>
      <c r="F54" s="22">
        <f t="shared" ref="F54:G54" si="8">SUM(F51:F53)</f>
        <v>78.260000000000005</v>
      </c>
      <c r="G54" s="22">
        <f t="shared" si="8"/>
        <v>473.5</v>
      </c>
      <c r="H54" s="23"/>
    </row>
    <row r="55" spans="1:8">
      <c r="A55" s="113" t="s">
        <v>18</v>
      </c>
      <c r="B55" s="3" t="s">
        <v>56</v>
      </c>
      <c r="C55" s="4">
        <v>60</v>
      </c>
      <c r="D55" s="1">
        <v>0.9</v>
      </c>
      <c r="E55" s="1">
        <v>0.06</v>
      </c>
      <c r="F55" s="1">
        <v>5.28</v>
      </c>
      <c r="G55" s="2">
        <v>25.2</v>
      </c>
      <c r="H55" s="21">
        <v>17</v>
      </c>
    </row>
    <row r="56" spans="1:8">
      <c r="A56" s="113"/>
      <c r="B56" s="3" t="s">
        <v>58</v>
      </c>
      <c r="C56" s="4">
        <v>200</v>
      </c>
      <c r="D56" s="1">
        <v>2.72</v>
      </c>
      <c r="E56" s="1">
        <v>4.4000000000000004</v>
      </c>
      <c r="F56" s="1">
        <v>15.22</v>
      </c>
      <c r="G56" s="2">
        <v>111.7</v>
      </c>
      <c r="H56" s="5" t="s">
        <v>57</v>
      </c>
    </row>
    <row r="57" spans="1:8">
      <c r="A57" s="113"/>
      <c r="B57" s="3" t="s">
        <v>129</v>
      </c>
      <c r="C57" s="4">
        <v>90</v>
      </c>
      <c r="D57" s="1">
        <v>10.5</v>
      </c>
      <c r="E57" s="1">
        <v>11.68</v>
      </c>
      <c r="F57" s="1">
        <v>9.98</v>
      </c>
      <c r="G57" s="2">
        <v>152.9</v>
      </c>
      <c r="H57" s="5" t="s">
        <v>59</v>
      </c>
    </row>
    <row r="58" spans="1:8">
      <c r="A58" s="113"/>
      <c r="B58" s="3" t="s">
        <v>61</v>
      </c>
      <c r="C58" s="4">
        <v>150</v>
      </c>
      <c r="D58" s="1">
        <v>6.9</v>
      </c>
      <c r="E58" s="1">
        <v>8.7100000000000009</v>
      </c>
      <c r="F58" s="1">
        <v>35.909999999999997</v>
      </c>
      <c r="G58" s="2">
        <v>236.49</v>
      </c>
      <c r="H58" s="5" t="s">
        <v>60</v>
      </c>
    </row>
    <row r="59" spans="1:8">
      <c r="A59" s="113"/>
      <c r="B59" s="3" t="s">
        <v>63</v>
      </c>
      <c r="C59" s="4">
        <v>200</v>
      </c>
      <c r="D59" s="1">
        <v>0</v>
      </c>
      <c r="E59" s="1">
        <v>0</v>
      </c>
      <c r="F59" s="1">
        <v>19</v>
      </c>
      <c r="G59" s="2">
        <v>75</v>
      </c>
      <c r="H59" s="5" t="s">
        <v>62</v>
      </c>
    </row>
    <row r="60" spans="1:8">
      <c r="A60" s="113"/>
      <c r="B60" s="3" t="s">
        <v>28</v>
      </c>
      <c r="C60" s="4">
        <v>30</v>
      </c>
      <c r="D60" s="1">
        <v>1.98</v>
      </c>
      <c r="E60" s="1">
        <v>0.27</v>
      </c>
      <c r="F60" s="1">
        <v>11.4</v>
      </c>
      <c r="G60" s="2">
        <v>59.7</v>
      </c>
      <c r="H60" s="21"/>
    </row>
    <row r="61" spans="1:8">
      <c r="A61" s="113"/>
      <c r="B61" s="3" t="s">
        <v>29</v>
      </c>
      <c r="C61" s="4">
        <v>30</v>
      </c>
      <c r="D61" s="1">
        <v>1.98</v>
      </c>
      <c r="E61" s="1">
        <v>0.36</v>
      </c>
      <c r="F61" s="1">
        <v>10.02</v>
      </c>
      <c r="G61" s="2">
        <v>52.2</v>
      </c>
      <c r="H61" s="21"/>
    </row>
    <row r="62" spans="1:8" s="20" customFormat="1">
      <c r="A62" s="113" t="s">
        <v>30</v>
      </c>
      <c r="B62" s="114"/>
      <c r="C62" s="22">
        <f>SUM(C55:C61)</f>
        <v>760</v>
      </c>
      <c r="D62" s="26">
        <f>SUM(D55:D61)</f>
        <v>24.980000000000004</v>
      </c>
      <c r="E62" s="22">
        <f t="shared" ref="E62:G62" si="9">SUM(E55:E61)</f>
        <v>25.48</v>
      </c>
      <c r="F62" s="22">
        <f t="shared" si="9"/>
        <v>106.81</v>
      </c>
      <c r="G62" s="22">
        <f t="shared" si="9"/>
        <v>713.19</v>
      </c>
      <c r="H62" s="23"/>
    </row>
    <row r="63" spans="1:8">
      <c r="A63" s="113" t="s">
        <v>31</v>
      </c>
      <c r="B63" s="3" t="s">
        <v>65</v>
      </c>
      <c r="C63" s="4">
        <v>200</v>
      </c>
      <c r="D63" s="1">
        <v>1.08</v>
      </c>
      <c r="E63" s="1">
        <v>0.96</v>
      </c>
      <c r="F63" s="1">
        <v>8.44</v>
      </c>
      <c r="G63" s="2">
        <v>46.44</v>
      </c>
      <c r="H63" s="5" t="s">
        <v>64</v>
      </c>
    </row>
    <row r="64" spans="1:8">
      <c r="A64" s="113"/>
      <c r="B64" s="3" t="s">
        <v>66</v>
      </c>
      <c r="C64" s="4">
        <v>100</v>
      </c>
      <c r="D64" s="1">
        <v>8.18</v>
      </c>
      <c r="E64" s="1">
        <v>8.7200000000000006</v>
      </c>
      <c r="F64" s="1">
        <v>38.770000000000003</v>
      </c>
      <c r="G64" s="2">
        <v>282.26</v>
      </c>
      <c r="H64" s="21">
        <v>563</v>
      </c>
    </row>
    <row r="65" spans="1:8" s="20" customFormat="1">
      <c r="A65" s="113" t="s">
        <v>35</v>
      </c>
      <c r="B65" s="114"/>
      <c r="C65" s="22">
        <f>SUM(C63:C64)</f>
        <v>300</v>
      </c>
      <c r="D65" s="22">
        <f t="shared" ref="D65:G65" si="10">SUM(D63:D64)</f>
        <v>9.26</v>
      </c>
      <c r="E65" s="22">
        <f t="shared" si="10"/>
        <v>9.68</v>
      </c>
      <c r="F65" s="22">
        <f t="shared" si="10"/>
        <v>47.21</v>
      </c>
      <c r="G65" s="22">
        <f t="shared" si="10"/>
        <v>328.7</v>
      </c>
      <c r="H65" s="23"/>
    </row>
    <row r="66" spans="1:8" s="20" customFormat="1" ht="13.8" thickBot="1">
      <c r="A66" s="127" t="s">
        <v>36</v>
      </c>
      <c r="B66" s="128"/>
      <c r="C66" s="24">
        <f>SUM(C65,C62,C54)</f>
        <v>1560</v>
      </c>
      <c r="D66" s="24">
        <f t="shared" ref="D66:G66" si="11">SUM(D65,D62,D54)</f>
        <v>51.480000000000004</v>
      </c>
      <c r="E66" s="24">
        <f t="shared" si="11"/>
        <v>51.61999999999999</v>
      </c>
      <c r="F66" s="24">
        <f t="shared" si="11"/>
        <v>232.28000000000003</v>
      </c>
      <c r="G66" s="24">
        <f t="shared" si="11"/>
        <v>1515.39</v>
      </c>
      <c r="H66" s="25"/>
    </row>
    <row r="67" spans="1:8" s="20" customFormat="1">
      <c r="A67" s="121" t="s">
        <v>67</v>
      </c>
      <c r="B67" s="122"/>
      <c r="C67" s="122"/>
      <c r="D67" s="122"/>
      <c r="E67" s="122"/>
      <c r="F67" s="122"/>
      <c r="G67" s="122"/>
      <c r="H67" s="129"/>
    </row>
    <row r="68" spans="1:8">
      <c r="A68" s="113" t="s">
        <v>11</v>
      </c>
      <c r="B68" s="3" t="s">
        <v>110</v>
      </c>
      <c r="C68" s="4">
        <v>200</v>
      </c>
      <c r="D68" s="1">
        <v>6.4</v>
      </c>
      <c r="E68" s="1">
        <v>7.18</v>
      </c>
      <c r="F68" s="1">
        <v>27.24</v>
      </c>
      <c r="G68" s="2">
        <v>264.44</v>
      </c>
      <c r="H68" s="21">
        <v>266</v>
      </c>
    </row>
    <row r="69" spans="1:8">
      <c r="A69" s="113"/>
      <c r="B69" s="3" t="s">
        <v>68</v>
      </c>
      <c r="C69" s="4">
        <v>100</v>
      </c>
      <c r="D69" s="1">
        <v>10</v>
      </c>
      <c r="E69" s="1">
        <v>9.8000000000000007</v>
      </c>
      <c r="F69" s="1">
        <v>37.35</v>
      </c>
      <c r="G69" s="2">
        <v>222.65</v>
      </c>
      <c r="H69" s="21">
        <v>574</v>
      </c>
    </row>
    <row r="70" spans="1:8">
      <c r="A70" s="113"/>
      <c r="B70" s="3" t="s">
        <v>16</v>
      </c>
      <c r="C70" s="4">
        <v>200</v>
      </c>
      <c r="D70" s="1">
        <v>0.2</v>
      </c>
      <c r="E70" s="1">
        <v>0.06</v>
      </c>
      <c r="F70" s="1">
        <v>7.06</v>
      </c>
      <c r="G70" s="2">
        <v>28.04</v>
      </c>
      <c r="H70" s="21">
        <v>143</v>
      </c>
    </row>
    <row r="71" spans="1:8" s="20" customFormat="1">
      <c r="A71" s="113" t="s">
        <v>17</v>
      </c>
      <c r="B71" s="114"/>
      <c r="C71" s="22">
        <f>SUM(C68:C70)</f>
        <v>500</v>
      </c>
      <c r="D71" s="22">
        <f t="shared" ref="D71:G71" si="12">SUM(D68:D70)</f>
        <v>16.599999999999998</v>
      </c>
      <c r="E71" s="22">
        <f t="shared" si="12"/>
        <v>17.04</v>
      </c>
      <c r="F71" s="22">
        <f t="shared" si="12"/>
        <v>71.650000000000006</v>
      </c>
      <c r="G71" s="22">
        <f t="shared" si="12"/>
        <v>515.13</v>
      </c>
      <c r="H71" s="23"/>
    </row>
    <row r="72" spans="1:8">
      <c r="A72" s="113" t="s">
        <v>18</v>
      </c>
      <c r="B72" s="3" t="s">
        <v>70</v>
      </c>
      <c r="C72" s="4">
        <v>60</v>
      </c>
      <c r="D72" s="1">
        <v>0.98</v>
      </c>
      <c r="E72" s="1">
        <v>1.85</v>
      </c>
      <c r="F72" s="1">
        <v>4.58</v>
      </c>
      <c r="G72" s="2">
        <v>39.22</v>
      </c>
      <c r="H72" s="5" t="s">
        <v>69</v>
      </c>
    </row>
    <row r="73" spans="1:8" ht="26.4">
      <c r="A73" s="113"/>
      <c r="B73" s="3" t="s">
        <v>71</v>
      </c>
      <c r="C73" s="4">
        <v>200</v>
      </c>
      <c r="D73" s="1">
        <v>3.42</v>
      </c>
      <c r="E73" s="1">
        <v>2.58</v>
      </c>
      <c r="F73" s="1">
        <v>20.04</v>
      </c>
      <c r="G73" s="2">
        <v>134.32</v>
      </c>
      <c r="H73" s="21">
        <v>147</v>
      </c>
    </row>
    <row r="74" spans="1:8">
      <c r="A74" s="113"/>
      <c r="B74" s="3" t="s">
        <v>72</v>
      </c>
      <c r="C74" s="4">
        <v>240</v>
      </c>
      <c r="D74" s="1">
        <v>16.77</v>
      </c>
      <c r="E74" s="1">
        <v>18.87</v>
      </c>
      <c r="F74" s="1">
        <v>47.23</v>
      </c>
      <c r="G74" s="2">
        <v>389.12</v>
      </c>
      <c r="H74" s="21">
        <v>407</v>
      </c>
    </row>
    <row r="75" spans="1:8">
      <c r="A75" s="113"/>
      <c r="B75" s="3" t="s">
        <v>27</v>
      </c>
      <c r="C75" s="4">
        <v>200</v>
      </c>
      <c r="D75" s="1">
        <v>0.04</v>
      </c>
      <c r="E75" s="1">
        <v>0</v>
      </c>
      <c r="F75" s="1">
        <v>9.3000000000000007</v>
      </c>
      <c r="G75" s="2">
        <v>35.42</v>
      </c>
      <c r="H75" s="21">
        <v>508</v>
      </c>
    </row>
    <row r="76" spans="1:8">
      <c r="A76" s="113"/>
      <c r="B76" s="3" t="s">
        <v>28</v>
      </c>
      <c r="C76" s="4">
        <v>30</v>
      </c>
      <c r="D76" s="1">
        <v>1.98</v>
      </c>
      <c r="E76" s="1">
        <v>0.27</v>
      </c>
      <c r="F76" s="1">
        <v>11.4</v>
      </c>
      <c r="G76" s="2">
        <v>59.7</v>
      </c>
      <c r="H76" s="21"/>
    </row>
    <row r="77" spans="1:8">
      <c r="A77" s="113"/>
      <c r="B77" s="3" t="s">
        <v>29</v>
      </c>
      <c r="C77" s="4">
        <v>30</v>
      </c>
      <c r="D77" s="1">
        <v>1.98</v>
      </c>
      <c r="E77" s="1">
        <v>0.36</v>
      </c>
      <c r="F77" s="1">
        <v>10.02</v>
      </c>
      <c r="G77" s="2">
        <v>52.2</v>
      </c>
      <c r="H77" s="21"/>
    </row>
    <row r="78" spans="1:8" s="20" customFormat="1">
      <c r="A78" s="113" t="s">
        <v>30</v>
      </c>
      <c r="B78" s="114"/>
      <c r="C78" s="22">
        <f>SUM(C72:C77)</f>
        <v>760</v>
      </c>
      <c r="D78" s="22">
        <f t="shared" ref="D78:G78" si="13">SUM(D72:D77)</f>
        <v>25.17</v>
      </c>
      <c r="E78" s="22">
        <f t="shared" si="13"/>
        <v>23.93</v>
      </c>
      <c r="F78" s="22">
        <f t="shared" si="13"/>
        <v>102.57</v>
      </c>
      <c r="G78" s="22">
        <f t="shared" si="13"/>
        <v>709.98</v>
      </c>
      <c r="H78" s="23"/>
    </row>
    <row r="79" spans="1:8">
      <c r="A79" s="113" t="s">
        <v>31</v>
      </c>
      <c r="B79" s="3" t="s">
        <v>74</v>
      </c>
      <c r="C79" s="4">
        <v>200</v>
      </c>
      <c r="D79" s="1">
        <v>0.12</v>
      </c>
      <c r="E79" s="1">
        <v>0.06</v>
      </c>
      <c r="F79" s="1">
        <v>8.0399999999999991</v>
      </c>
      <c r="G79" s="2">
        <v>32.28</v>
      </c>
      <c r="H79" s="5" t="s">
        <v>73</v>
      </c>
    </row>
    <row r="80" spans="1:8">
      <c r="A80" s="113"/>
      <c r="B80" s="3" t="s">
        <v>76</v>
      </c>
      <c r="C80" s="4">
        <v>100</v>
      </c>
      <c r="D80" s="1">
        <v>9.85</v>
      </c>
      <c r="E80" s="1">
        <v>10.59</v>
      </c>
      <c r="F80" s="1">
        <v>32.82</v>
      </c>
      <c r="G80" s="2">
        <v>267.83</v>
      </c>
      <c r="H80" s="5" t="s">
        <v>75</v>
      </c>
    </row>
    <row r="81" spans="1:8" s="20" customFormat="1">
      <c r="A81" s="113" t="s">
        <v>35</v>
      </c>
      <c r="B81" s="114"/>
      <c r="C81" s="22">
        <f>SUM(C79:C80)</f>
        <v>300</v>
      </c>
      <c r="D81" s="22">
        <f t="shared" ref="D81:G81" si="14">SUM(D79:D80)</f>
        <v>9.9699999999999989</v>
      </c>
      <c r="E81" s="22">
        <f t="shared" si="14"/>
        <v>10.65</v>
      </c>
      <c r="F81" s="22">
        <f t="shared" si="14"/>
        <v>40.86</v>
      </c>
      <c r="G81" s="22">
        <f t="shared" si="14"/>
        <v>300.11</v>
      </c>
      <c r="H81" s="23"/>
    </row>
    <row r="82" spans="1:8" s="20" customFormat="1" ht="13.8" thickBot="1">
      <c r="A82" s="127" t="s">
        <v>36</v>
      </c>
      <c r="B82" s="128"/>
      <c r="C82" s="24">
        <f>SUM(C81,C78,C71)</f>
        <v>1560</v>
      </c>
      <c r="D82" s="24">
        <f t="shared" ref="D82:G82" si="15">SUM(D81,D78,D71)</f>
        <v>51.739999999999995</v>
      </c>
      <c r="E82" s="24">
        <f t="shared" si="15"/>
        <v>51.62</v>
      </c>
      <c r="F82" s="24">
        <f t="shared" si="15"/>
        <v>215.08</v>
      </c>
      <c r="G82" s="24">
        <f t="shared" si="15"/>
        <v>1525.22</v>
      </c>
      <c r="H82" s="25"/>
    </row>
    <row r="83" spans="1:8" s="20" customFormat="1">
      <c r="A83" s="121" t="s">
        <v>77</v>
      </c>
      <c r="B83" s="122"/>
      <c r="C83" s="122"/>
      <c r="D83" s="122"/>
      <c r="E83" s="122"/>
      <c r="F83" s="122"/>
      <c r="G83" s="122"/>
      <c r="H83" s="129"/>
    </row>
    <row r="84" spans="1:8">
      <c r="A84" s="113" t="s">
        <v>11</v>
      </c>
      <c r="B84" s="3" t="s">
        <v>79</v>
      </c>
      <c r="C84" s="4">
        <v>200</v>
      </c>
      <c r="D84" s="1">
        <v>15.7</v>
      </c>
      <c r="E84" s="1">
        <v>16.64</v>
      </c>
      <c r="F84" s="1">
        <v>51.68</v>
      </c>
      <c r="G84" s="2">
        <v>395.65</v>
      </c>
      <c r="H84" s="5" t="s">
        <v>78</v>
      </c>
    </row>
    <row r="85" spans="1:8">
      <c r="A85" s="113"/>
      <c r="B85" s="3" t="s">
        <v>53</v>
      </c>
      <c r="C85" s="4">
        <v>100</v>
      </c>
      <c r="D85" s="1">
        <v>0.4</v>
      </c>
      <c r="E85" s="1">
        <v>0.4</v>
      </c>
      <c r="F85" s="1">
        <v>9.8000000000000007</v>
      </c>
      <c r="G85" s="2">
        <v>47</v>
      </c>
      <c r="H85" s="5"/>
    </row>
    <row r="86" spans="1:8">
      <c r="A86" s="113"/>
      <c r="B86" s="3" t="s">
        <v>40</v>
      </c>
      <c r="C86" s="4">
        <v>200</v>
      </c>
      <c r="D86" s="1">
        <v>0.22</v>
      </c>
      <c r="E86" s="1">
        <v>0</v>
      </c>
      <c r="F86" s="1">
        <v>7.08</v>
      </c>
      <c r="G86" s="2">
        <v>29.12</v>
      </c>
      <c r="H86" s="21">
        <v>144</v>
      </c>
    </row>
    <row r="87" spans="1:8" s="20" customFormat="1">
      <c r="A87" s="113" t="s">
        <v>17</v>
      </c>
      <c r="B87" s="114"/>
      <c r="C87" s="22">
        <f>SUM(C84:C86)</f>
        <v>500</v>
      </c>
      <c r="D87" s="22">
        <f t="shared" ref="D87:G87" si="16">SUM(D84:D86)</f>
        <v>16.319999999999997</v>
      </c>
      <c r="E87" s="22">
        <f t="shared" si="16"/>
        <v>17.04</v>
      </c>
      <c r="F87" s="22">
        <f t="shared" si="16"/>
        <v>68.56</v>
      </c>
      <c r="G87" s="22">
        <f t="shared" si="16"/>
        <v>471.77</v>
      </c>
      <c r="H87" s="23"/>
    </row>
    <row r="88" spans="1:8">
      <c r="A88" s="113" t="s">
        <v>18</v>
      </c>
      <c r="B88" s="3" t="s">
        <v>80</v>
      </c>
      <c r="C88" s="4">
        <v>60</v>
      </c>
      <c r="D88" s="1">
        <v>0.15</v>
      </c>
      <c r="E88" s="1">
        <v>0.62</v>
      </c>
      <c r="F88" s="1">
        <v>1.6</v>
      </c>
      <c r="G88" s="2">
        <v>12.55</v>
      </c>
      <c r="H88" s="21">
        <v>119</v>
      </c>
    </row>
    <row r="89" spans="1:8">
      <c r="A89" s="113"/>
      <c r="B89" s="3" t="s">
        <v>82</v>
      </c>
      <c r="C89" s="4">
        <v>200</v>
      </c>
      <c r="D89" s="1">
        <v>1.98</v>
      </c>
      <c r="E89" s="1">
        <v>5.0999999999999996</v>
      </c>
      <c r="F89" s="1">
        <v>7.56</v>
      </c>
      <c r="G89" s="2">
        <v>155.22999999999999</v>
      </c>
      <c r="H89" s="5" t="s">
        <v>81</v>
      </c>
    </row>
    <row r="90" spans="1:8">
      <c r="A90" s="113"/>
      <c r="B90" s="3" t="s">
        <v>133</v>
      </c>
      <c r="C90" s="4">
        <v>240</v>
      </c>
      <c r="D90" s="1">
        <v>18.52</v>
      </c>
      <c r="E90" s="1">
        <v>19.54</v>
      </c>
      <c r="F90" s="1">
        <v>61.62</v>
      </c>
      <c r="G90" s="2">
        <v>485.2</v>
      </c>
      <c r="H90" s="21">
        <v>265</v>
      </c>
    </row>
    <row r="91" spans="1:8">
      <c r="A91" s="113"/>
      <c r="B91" s="3" t="s">
        <v>46</v>
      </c>
      <c r="C91" s="4">
        <v>200</v>
      </c>
      <c r="D91" s="1">
        <v>0.22</v>
      </c>
      <c r="E91" s="1">
        <v>0.1</v>
      </c>
      <c r="F91" s="1">
        <v>10.119999999999999</v>
      </c>
      <c r="G91" s="2">
        <v>41.8</v>
      </c>
      <c r="H91" s="21">
        <v>519</v>
      </c>
    </row>
    <row r="92" spans="1:8">
      <c r="A92" s="113"/>
      <c r="B92" s="3" t="s">
        <v>28</v>
      </c>
      <c r="C92" s="4">
        <v>30</v>
      </c>
      <c r="D92" s="1">
        <v>1.98</v>
      </c>
      <c r="E92" s="1">
        <v>0.27</v>
      </c>
      <c r="F92" s="1">
        <v>11.4</v>
      </c>
      <c r="G92" s="2">
        <v>59.7</v>
      </c>
      <c r="H92" s="21"/>
    </row>
    <row r="93" spans="1:8">
      <c r="A93" s="113"/>
      <c r="B93" s="3" t="s">
        <v>29</v>
      </c>
      <c r="C93" s="4">
        <v>30</v>
      </c>
      <c r="D93" s="1">
        <v>1.98</v>
      </c>
      <c r="E93" s="1">
        <v>0.36</v>
      </c>
      <c r="F93" s="1">
        <v>10.02</v>
      </c>
      <c r="G93" s="2">
        <v>52.2</v>
      </c>
      <c r="H93" s="21"/>
    </row>
    <row r="94" spans="1:8" s="20" customFormat="1">
      <c r="A94" s="113" t="s">
        <v>30</v>
      </c>
      <c r="B94" s="114"/>
      <c r="C94" s="22">
        <f>SUM(C88:C93)</f>
        <v>760</v>
      </c>
      <c r="D94" s="22">
        <f t="shared" ref="D94:G94" si="17">SUM(D88:D93)</f>
        <v>24.83</v>
      </c>
      <c r="E94" s="22">
        <f t="shared" si="17"/>
        <v>25.99</v>
      </c>
      <c r="F94" s="22">
        <f t="shared" si="17"/>
        <v>102.32000000000001</v>
      </c>
      <c r="G94" s="22">
        <f t="shared" si="17"/>
        <v>806.68000000000006</v>
      </c>
      <c r="H94" s="23"/>
    </row>
    <row r="95" spans="1:8">
      <c r="A95" s="113" t="s">
        <v>31</v>
      </c>
      <c r="B95" s="3" t="s">
        <v>84</v>
      </c>
      <c r="C95" s="4">
        <v>200</v>
      </c>
      <c r="D95" s="1">
        <v>0.2</v>
      </c>
      <c r="E95" s="1">
        <v>0.2</v>
      </c>
      <c r="F95" s="1">
        <v>11.88</v>
      </c>
      <c r="G95" s="2">
        <v>50.04</v>
      </c>
      <c r="H95" s="5" t="s">
        <v>83</v>
      </c>
    </row>
    <row r="96" spans="1:8">
      <c r="A96" s="113"/>
      <c r="B96" s="3" t="s">
        <v>85</v>
      </c>
      <c r="C96" s="4">
        <v>100</v>
      </c>
      <c r="D96" s="1">
        <v>10.65</v>
      </c>
      <c r="E96" s="1">
        <v>10.32</v>
      </c>
      <c r="F96" s="1">
        <v>31.14</v>
      </c>
      <c r="G96" s="2">
        <v>224.11</v>
      </c>
      <c r="H96" s="21" t="s">
        <v>131</v>
      </c>
    </row>
    <row r="97" spans="1:8" s="20" customFormat="1">
      <c r="A97" s="113" t="s">
        <v>35</v>
      </c>
      <c r="B97" s="114"/>
      <c r="C97" s="22">
        <f>SUM(C95:C96)</f>
        <v>300</v>
      </c>
      <c r="D97" s="22">
        <f t="shared" ref="D97:G97" si="18">SUM(D95:D96)</f>
        <v>10.85</v>
      </c>
      <c r="E97" s="22">
        <f t="shared" si="18"/>
        <v>10.52</v>
      </c>
      <c r="F97" s="22">
        <f t="shared" si="18"/>
        <v>43.02</v>
      </c>
      <c r="G97" s="22">
        <f t="shared" si="18"/>
        <v>274.15000000000003</v>
      </c>
      <c r="H97" s="23"/>
    </row>
    <row r="98" spans="1:8" s="20" customFormat="1" ht="13.8" thickBot="1">
      <c r="A98" s="127" t="s">
        <v>36</v>
      </c>
      <c r="B98" s="128"/>
      <c r="C98" s="24">
        <f>SUM(C97,C94,C87)</f>
        <v>1560</v>
      </c>
      <c r="D98" s="24">
        <f t="shared" ref="D98:G98" si="19">SUM(D97,D94,D87)</f>
        <v>52</v>
      </c>
      <c r="E98" s="24">
        <f t="shared" si="19"/>
        <v>53.55</v>
      </c>
      <c r="F98" s="24">
        <f t="shared" si="19"/>
        <v>213.9</v>
      </c>
      <c r="G98" s="24">
        <f t="shared" si="19"/>
        <v>1552.6000000000001</v>
      </c>
      <c r="H98" s="25"/>
    </row>
    <row r="99" spans="1:8" s="20" customFormat="1">
      <c r="A99" s="121" t="s">
        <v>86</v>
      </c>
      <c r="B99" s="122"/>
      <c r="C99" s="122"/>
      <c r="D99" s="122"/>
      <c r="E99" s="122"/>
      <c r="F99" s="122"/>
      <c r="G99" s="122"/>
      <c r="H99" s="129"/>
    </row>
    <row r="100" spans="1:8">
      <c r="A100" s="113" t="s">
        <v>11</v>
      </c>
      <c r="B100" s="3" t="s">
        <v>38</v>
      </c>
      <c r="C100" s="4">
        <v>220</v>
      </c>
      <c r="D100" s="1">
        <v>12.32</v>
      </c>
      <c r="E100" s="1">
        <v>15.51</v>
      </c>
      <c r="F100" s="1">
        <v>22.11</v>
      </c>
      <c r="G100" s="2">
        <v>270.23</v>
      </c>
      <c r="H100" s="5">
        <v>250</v>
      </c>
    </row>
    <row r="101" spans="1:8">
      <c r="A101" s="113"/>
      <c r="B101" s="3" t="s">
        <v>88</v>
      </c>
      <c r="C101" s="4">
        <v>30</v>
      </c>
      <c r="D101" s="1">
        <v>0.21</v>
      </c>
      <c r="E101" s="1">
        <v>0.06</v>
      </c>
      <c r="F101" s="1">
        <v>19.23</v>
      </c>
      <c r="G101" s="2">
        <v>75</v>
      </c>
      <c r="H101" s="5" t="s">
        <v>87</v>
      </c>
    </row>
    <row r="102" spans="1:8">
      <c r="A102" s="113"/>
      <c r="B102" s="3" t="s">
        <v>14</v>
      </c>
      <c r="C102" s="4">
        <v>50</v>
      </c>
      <c r="D102" s="1">
        <v>3.75</v>
      </c>
      <c r="E102" s="1">
        <v>1.25</v>
      </c>
      <c r="F102" s="1">
        <v>26</v>
      </c>
      <c r="G102" s="2">
        <v>135</v>
      </c>
      <c r="H102" s="21"/>
    </row>
    <row r="103" spans="1:8">
      <c r="A103" s="113"/>
      <c r="B103" s="3" t="s">
        <v>40</v>
      </c>
      <c r="C103" s="4">
        <v>200</v>
      </c>
      <c r="D103" s="1">
        <v>0.22</v>
      </c>
      <c r="E103" s="1">
        <v>0</v>
      </c>
      <c r="F103" s="1">
        <v>7.08</v>
      </c>
      <c r="G103" s="2">
        <v>29.12</v>
      </c>
      <c r="H103" s="21">
        <v>144</v>
      </c>
    </row>
    <row r="104" spans="1:8" s="20" customFormat="1">
      <c r="A104" s="113" t="s">
        <v>17</v>
      </c>
      <c r="B104" s="114"/>
      <c r="C104" s="22">
        <f>SUM(C100:C103)</f>
        <v>500</v>
      </c>
      <c r="D104" s="22">
        <f t="shared" ref="D104:G104" si="20">SUM(D100:D103)</f>
        <v>16.5</v>
      </c>
      <c r="E104" s="22">
        <f t="shared" si="20"/>
        <v>16.82</v>
      </c>
      <c r="F104" s="22">
        <f t="shared" si="20"/>
        <v>74.42</v>
      </c>
      <c r="G104" s="22">
        <f t="shared" si="20"/>
        <v>509.35</v>
      </c>
      <c r="H104" s="23"/>
    </row>
    <row r="105" spans="1:8">
      <c r="A105" s="113" t="s">
        <v>18</v>
      </c>
      <c r="B105" s="3" t="s">
        <v>20</v>
      </c>
      <c r="C105" s="4">
        <v>60</v>
      </c>
      <c r="D105" s="1">
        <v>0.75</v>
      </c>
      <c r="E105" s="1">
        <v>3.05</v>
      </c>
      <c r="F105" s="1">
        <v>3.97</v>
      </c>
      <c r="G105" s="2">
        <v>47.13</v>
      </c>
      <c r="H105" s="5" t="s">
        <v>19</v>
      </c>
    </row>
    <row r="106" spans="1:8">
      <c r="A106" s="113"/>
      <c r="B106" s="3" t="s">
        <v>90</v>
      </c>
      <c r="C106" s="4">
        <v>200</v>
      </c>
      <c r="D106" s="1">
        <v>2.12</v>
      </c>
      <c r="E106" s="1">
        <v>3.2</v>
      </c>
      <c r="F106" s="1">
        <v>8.7799999999999994</v>
      </c>
      <c r="G106" s="2">
        <v>132.76</v>
      </c>
      <c r="H106" s="5" t="s">
        <v>89</v>
      </c>
    </row>
    <row r="107" spans="1:8">
      <c r="A107" s="113"/>
      <c r="B107" s="3" t="s">
        <v>92</v>
      </c>
      <c r="C107" s="4">
        <v>90</v>
      </c>
      <c r="D107" s="1">
        <v>12.8</v>
      </c>
      <c r="E107" s="1">
        <v>17.899999999999999</v>
      </c>
      <c r="F107" s="1">
        <v>23.3</v>
      </c>
      <c r="G107" s="2">
        <v>215.58</v>
      </c>
      <c r="H107" s="5" t="s">
        <v>91</v>
      </c>
    </row>
    <row r="108" spans="1:8">
      <c r="A108" s="113"/>
      <c r="B108" s="3" t="s">
        <v>93</v>
      </c>
      <c r="C108" s="4">
        <v>150</v>
      </c>
      <c r="D108" s="1">
        <v>5.65</v>
      </c>
      <c r="E108" s="1">
        <v>2.5</v>
      </c>
      <c r="F108" s="1">
        <v>35.590000000000003</v>
      </c>
      <c r="G108" s="2">
        <v>191.4</v>
      </c>
      <c r="H108" s="21">
        <v>291</v>
      </c>
    </row>
    <row r="109" spans="1:8">
      <c r="A109" s="113"/>
      <c r="B109" s="3" t="s">
        <v>27</v>
      </c>
      <c r="C109" s="4">
        <v>200</v>
      </c>
      <c r="D109" s="1">
        <v>0.04</v>
      </c>
      <c r="E109" s="1">
        <v>0</v>
      </c>
      <c r="F109" s="1">
        <v>9.3000000000000007</v>
      </c>
      <c r="G109" s="2">
        <v>35.42</v>
      </c>
      <c r="H109" s="21">
        <v>508</v>
      </c>
    </row>
    <row r="110" spans="1:8">
      <c r="A110" s="113"/>
      <c r="B110" s="3" t="s">
        <v>28</v>
      </c>
      <c r="C110" s="4">
        <v>30</v>
      </c>
      <c r="D110" s="1">
        <v>1.98</v>
      </c>
      <c r="E110" s="1">
        <v>0.27</v>
      </c>
      <c r="F110" s="1">
        <v>11.4</v>
      </c>
      <c r="G110" s="2">
        <v>59.7</v>
      </c>
      <c r="H110" s="21"/>
    </row>
    <row r="111" spans="1:8">
      <c r="A111" s="113"/>
      <c r="B111" s="3" t="s">
        <v>29</v>
      </c>
      <c r="C111" s="4">
        <v>30</v>
      </c>
      <c r="D111" s="1">
        <v>1.98</v>
      </c>
      <c r="E111" s="1">
        <v>0.36</v>
      </c>
      <c r="F111" s="1">
        <v>10.02</v>
      </c>
      <c r="G111" s="2">
        <v>52.2</v>
      </c>
      <c r="H111" s="21"/>
    </row>
    <row r="112" spans="1:8" s="20" customFormat="1">
      <c r="A112" s="113" t="s">
        <v>30</v>
      </c>
      <c r="B112" s="114"/>
      <c r="C112" s="22">
        <f>SUM(C105:C111)</f>
        <v>760</v>
      </c>
      <c r="D112" s="22">
        <f t="shared" ref="D112:G112" si="21">SUM(D105:D111)</f>
        <v>25.32</v>
      </c>
      <c r="E112" s="22">
        <f t="shared" si="21"/>
        <v>27.279999999999998</v>
      </c>
      <c r="F112" s="22">
        <f t="shared" si="21"/>
        <v>102.36</v>
      </c>
      <c r="G112" s="22">
        <f t="shared" si="21"/>
        <v>734.19</v>
      </c>
      <c r="H112" s="23"/>
    </row>
    <row r="113" spans="1:8">
      <c r="A113" s="113" t="s">
        <v>31</v>
      </c>
      <c r="B113" s="3" t="s">
        <v>49</v>
      </c>
      <c r="C113" s="4">
        <v>200</v>
      </c>
      <c r="D113" s="1">
        <v>0</v>
      </c>
      <c r="E113" s="1">
        <v>0</v>
      </c>
      <c r="F113" s="1">
        <v>22</v>
      </c>
      <c r="G113" s="2">
        <v>80</v>
      </c>
      <c r="H113" s="21">
        <v>614</v>
      </c>
    </row>
    <row r="114" spans="1:8">
      <c r="A114" s="113"/>
      <c r="B114" s="3" t="s">
        <v>95</v>
      </c>
      <c r="C114" s="4">
        <v>100</v>
      </c>
      <c r="D114" s="1">
        <v>9.9600000000000009</v>
      </c>
      <c r="E114" s="1">
        <v>10.029999999999999</v>
      </c>
      <c r="F114" s="1">
        <v>25.32</v>
      </c>
      <c r="G114" s="2">
        <v>258.33</v>
      </c>
      <c r="H114" s="5" t="s">
        <v>94</v>
      </c>
    </row>
    <row r="115" spans="1:8" s="20" customFormat="1">
      <c r="A115" s="113" t="s">
        <v>35</v>
      </c>
      <c r="B115" s="114"/>
      <c r="C115" s="22">
        <f>SUM(C113:C114)</f>
        <v>300</v>
      </c>
      <c r="D115" s="22">
        <f t="shared" ref="D115:G115" si="22">SUM(D113:D114)</f>
        <v>9.9600000000000009</v>
      </c>
      <c r="E115" s="22">
        <f t="shared" si="22"/>
        <v>10.029999999999999</v>
      </c>
      <c r="F115" s="22">
        <f t="shared" si="22"/>
        <v>47.32</v>
      </c>
      <c r="G115" s="22">
        <f t="shared" si="22"/>
        <v>338.33</v>
      </c>
      <c r="H115" s="23"/>
    </row>
    <row r="116" spans="1:8" s="20" customFormat="1" ht="13.8" thickBot="1">
      <c r="A116" s="127" t="s">
        <v>36</v>
      </c>
      <c r="B116" s="128"/>
      <c r="C116" s="24">
        <f>SUM(C115,C112,C104)</f>
        <v>1560</v>
      </c>
      <c r="D116" s="24">
        <f t="shared" ref="D116:G116" si="23">SUM(D115,D112,D104)</f>
        <v>51.78</v>
      </c>
      <c r="E116" s="24">
        <f t="shared" si="23"/>
        <v>54.129999999999995</v>
      </c>
      <c r="F116" s="24">
        <f t="shared" si="23"/>
        <v>224.10000000000002</v>
      </c>
      <c r="G116" s="24">
        <f t="shared" si="23"/>
        <v>1581.87</v>
      </c>
      <c r="H116" s="25"/>
    </row>
    <row r="117" spans="1:8" s="20" customFormat="1">
      <c r="A117" s="121" t="s">
        <v>96</v>
      </c>
      <c r="B117" s="122"/>
      <c r="C117" s="122"/>
      <c r="D117" s="122"/>
      <c r="E117" s="122"/>
      <c r="F117" s="122"/>
      <c r="G117" s="122"/>
      <c r="H117" s="129"/>
    </row>
    <row r="118" spans="1:8">
      <c r="A118" s="113" t="s">
        <v>11</v>
      </c>
      <c r="B118" s="3" t="s">
        <v>97</v>
      </c>
      <c r="C118" s="4">
        <v>200</v>
      </c>
      <c r="D118" s="1">
        <v>8.08</v>
      </c>
      <c r="E118" s="1">
        <v>8.4600000000000009</v>
      </c>
      <c r="F118" s="1">
        <v>35.700000000000003</v>
      </c>
      <c r="G118" s="2">
        <v>240.16</v>
      </c>
      <c r="H118" s="21">
        <v>267</v>
      </c>
    </row>
    <row r="119" spans="1:8">
      <c r="A119" s="113"/>
      <c r="B119" s="3" t="s">
        <v>66</v>
      </c>
      <c r="C119" s="4">
        <v>100</v>
      </c>
      <c r="D119" s="1">
        <v>8.18</v>
      </c>
      <c r="E119" s="1">
        <v>8.7200000000000006</v>
      </c>
      <c r="F119" s="1">
        <v>38.770000000000003</v>
      </c>
      <c r="G119" s="2">
        <v>282.26</v>
      </c>
      <c r="H119" s="21">
        <v>563</v>
      </c>
    </row>
    <row r="120" spans="1:8">
      <c r="A120" s="113"/>
      <c r="B120" s="3" t="s">
        <v>16</v>
      </c>
      <c r="C120" s="4">
        <v>200</v>
      </c>
      <c r="D120" s="1">
        <v>0.2</v>
      </c>
      <c r="E120" s="1">
        <v>0.06</v>
      </c>
      <c r="F120" s="1">
        <v>7.06</v>
      </c>
      <c r="G120" s="2">
        <v>28.04</v>
      </c>
      <c r="H120" s="21">
        <v>143</v>
      </c>
    </row>
    <row r="121" spans="1:8" s="20" customFormat="1">
      <c r="A121" s="113" t="s">
        <v>17</v>
      </c>
      <c r="B121" s="114"/>
      <c r="C121" s="22">
        <f>SUM(C118:C120)</f>
        <v>500</v>
      </c>
      <c r="D121" s="22">
        <f t="shared" ref="D121:G121" si="24">SUM(D118:D120)</f>
        <v>16.459999999999997</v>
      </c>
      <c r="E121" s="22">
        <f t="shared" si="24"/>
        <v>17.239999999999998</v>
      </c>
      <c r="F121" s="22">
        <f t="shared" si="24"/>
        <v>81.53</v>
      </c>
      <c r="G121" s="22">
        <f t="shared" si="24"/>
        <v>550.45999999999992</v>
      </c>
      <c r="H121" s="23"/>
    </row>
    <row r="122" spans="1:8">
      <c r="A122" s="113" t="s">
        <v>18</v>
      </c>
      <c r="B122" s="3" t="s">
        <v>56</v>
      </c>
      <c r="C122" s="4">
        <v>60</v>
      </c>
      <c r="D122" s="1">
        <v>0.9</v>
      </c>
      <c r="E122" s="1">
        <v>0.06</v>
      </c>
      <c r="F122" s="1">
        <v>5.28</v>
      </c>
      <c r="G122" s="2">
        <v>25.2</v>
      </c>
      <c r="H122" s="21">
        <v>17</v>
      </c>
    </row>
    <row r="123" spans="1:8">
      <c r="A123" s="113"/>
      <c r="B123" s="3" t="s">
        <v>98</v>
      </c>
      <c r="C123" s="4">
        <v>200</v>
      </c>
      <c r="D123" s="1">
        <v>3.94</v>
      </c>
      <c r="E123" s="1">
        <v>5.32</v>
      </c>
      <c r="F123" s="1">
        <v>16.62</v>
      </c>
      <c r="G123" s="2">
        <v>139.4</v>
      </c>
      <c r="H123" s="21">
        <v>144</v>
      </c>
    </row>
    <row r="124" spans="1:8">
      <c r="A124" s="113"/>
      <c r="B124" s="3" t="s">
        <v>132</v>
      </c>
      <c r="C124" s="4">
        <v>90</v>
      </c>
      <c r="D124" s="1">
        <v>13.4</v>
      </c>
      <c r="E124" s="1">
        <v>16.3</v>
      </c>
      <c r="F124" s="1">
        <v>21.6</v>
      </c>
      <c r="G124" s="2">
        <v>276.17</v>
      </c>
      <c r="H124" s="5" t="s">
        <v>99</v>
      </c>
    </row>
    <row r="125" spans="1:8">
      <c r="A125" s="113"/>
      <c r="B125" s="3" t="s">
        <v>100</v>
      </c>
      <c r="C125" s="4">
        <v>150</v>
      </c>
      <c r="D125" s="1">
        <v>3.87</v>
      </c>
      <c r="E125" s="1">
        <v>4.7</v>
      </c>
      <c r="F125" s="1">
        <v>40.08</v>
      </c>
      <c r="G125" s="2">
        <v>218.03</v>
      </c>
      <c r="H125" s="21">
        <v>414</v>
      </c>
    </row>
    <row r="126" spans="1:8">
      <c r="A126" s="113"/>
      <c r="B126" s="3" t="s">
        <v>46</v>
      </c>
      <c r="C126" s="4">
        <v>200</v>
      </c>
      <c r="D126" s="1">
        <v>0.22</v>
      </c>
      <c r="E126" s="1">
        <v>0.1</v>
      </c>
      <c r="F126" s="1">
        <v>10.119999999999999</v>
      </c>
      <c r="G126" s="2">
        <v>41.8</v>
      </c>
      <c r="H126" s="21">
        <v>519</v>
      </c>
    </row>
    <row r="127" spans="1:8">
      <c r="A127" s="113"/>
      <c r="B127" s="3" t="s">
        <v>28</v>
      </c>
      <c r="C127" s="4">
        <v>30</v>
      </c>
      <c r="D127" s="1">
        <v>1.98</v>
      </c>
      <c r="E127" s="1">
        <v>0.27</v>
      </c>
      <c r="F127" s="1">
        <v>11.4</v>
      </c>
      <c r="G127" s="2">
        <v>59.7</v>
      </c>
      <c r="H127" s="21"/>
    </row>
    <row r="128" spans="1:8">
      <c r="A128" s="113"/>
      <c r="B128" s="3" t="s">
        <v>29</v>
      </c>
      <c r="C128" s="4">
        <v>30</v>
      </c>
      <c r="D128" s="1">
        <v>1.98</v>
      </c>
      <c r="E128" s="1">
        <v>0.36</v>
      </c>
      <c r="F128" s="1">
        <v>10.02</v>
      </c>
      <c r="G128" s="2">
        <v>52.2</v>
      </c>
      <c r="H128" s="21"/>
    </row>
    <row r="129" spans="1:8" s="20" customFormat="1">
      <c r="A129" s="113" t="s">
        <v>30</v>
      </c>
      <c r="B129" s="114"/>
      <c r="C129" s="22">
        <f>SUM(C122:C128)</f>
        <v>760</v>
      </c>
      <c r="D129" s="22">
        <f t="shared" ref="D129:G129" si="25">SUM(D122:D128)</f>
        <v>26.290000000000003</v>
      </c>
      <c r="E129" s="22">
        <f t="shared" si="25"/>
        <v>27.11</v>
      </c>
      <c r="F129" s="22">
        <f t="shared" si="25"/>
        <v>115.12</v>
      </c>
      <c r="G129" s="22">
        <f t="shared" si="25"/>
        <v>812.5</v>
      </c>
      <c r="H129" s="23"/>
    </row>
    <row r="130" spans="1:8">
      <c r="A130" s="113" t="s">
        <v>31</v>
      </c>
      <c r="B130" s="3" t="s">
        <v>134</v>
      </c>
      <c r="C130" s="4">
        <v>200</v>
      </c>
      <c r="D130" s="1">
        <v>0.2</v>
      </c>
      <c r="E130" s="1">
        <v>0.2</v>
      </c>
      <c r="F130" s="1">
        <v>22.8</v>
      </c>
      <c r="G130" s="2">
        <v>100</v>
      </c>
      <c r="H130" s="5"/>
    </row>
    <row r="131" spans="1:8">
      <c r="A131" s="113"/>
      <c r="B131" s="3" t="s">
        <v>101</v>
      </c>
      <c r="C131" s="4">
        <v>100</v>
      </c>
      <c r="D131" s="1">
        <v>9.92</v>
      </c>
      <c r="E131" s="1">
        <v>10.87</v>
      </c>
      <c r="F131" s="1">
        <v>25.61</v>
      </c>
      <c r="G131" s="2">
        <v>246.49</v>
      </c>
      <c r="H131" s="5" t="s">
        <v>135</v>
      </c>
    </row>
    <row r="132" spans="1:8" s="20" customFormat="1">
      <c r="A132" s="113" t="s">
        <v>35</v>
      </c>
      <c r="B132" s="114"/>
      <c r="C132" s="22">
        <f>SUM(C130:C131)</f>
        <v>300</v>
      </c>
      <c r="D132" s="22">
        <f t="shared" ref="D132:G132" si="26">SUM(D130:D131)</f>
        <v>10.119999999999999</v>
      </c>
      <c r="E132" s="22">
        <f t="shared" si="26"/>
        <v>11.069999999999999</v>
      </c>
      <c r="F132" s="22">
        <f t="shared" si="26"/>
        <v>48.41</v>
      </c>
      <c r="G132" s="22">
        <f t="shared" si="26"/>
        <v>346.49</v>
      </c>
      <c r="H132" s="23"/>
    </row>
    <row r="133" spans="1:8" s="20" customFormat="1" ht="13.8" thickBot="1">
      <c r="A133" s="127" t="s">
        <v>36</v>
      </c>
      <c r="B133" s="128"/>
      <c r="C133" s="24">
        <f>SUM(C132,C129,C121)</f>
        <v>1560</v>
      </c>
      <c r="D133" s="24">
        <f t="shared" ref="D133:G133" si="27">SUM(D132,D129,D121)</f>
        <v>52.870000000000005</v>
      </c>
      <c r="E133" s="24">
        <f t="shared" si="27"/>
        <v>55.42</v>
      </c>
      <c r="F133" s="24">
        <f t="shared" si="27"/>
        <v>245.06</v>
      </c>
      <c r="G133" s="24">
        <f t="shared" si="27"/>
        <v>1709.4499999999998</v>
      </c>
      <c r="H133" s="25"/>
    </row>
    <row r="134" spans="1:8" s="20" customFormat="1">
      <c r="A134" s="121" t="s">
        <v>102</v>
      </c>
      <c r="B134" s="122"/>
      <c r="C134" s="122"/>
      <c r="D134" s="122"/>
      <c r="E134" s="122"/>
      <c r="F134" s="122"/>
      <c r="G134" s="122"/>
      <c r="H134" s="129"/>
    </row>
    <row r="135" spans="1:8">
      <c r="A135" s="113" t="s">
        <v>11</v>
      </c>
      <c r="B135" s="3" t="s">
        <v>104</v>
      </c>
      <c r="C135" s="4">
        <v>160</v>
      </c>
      <c r="D135" s="1">
        <v>13.34</v>
      </c>
      <c r="E135" s="1">
        <v>14.92</v>
      </c>
      <c r="F135" s="1">
        <v>30.51</v>
      </c>
      <c r="G135" s="2">
        <v>294.88</v>
      </c>
      <c r="H135" s="5" t="s">
        <v>103</v>
      </c>
    </row>
    <row r="136" spans="1:8">
      <c r="A136" s="113"/>
      <c r="B136" s="3" t="s">
        <v>14</v>
      </c>
      <c r="C136" s="4">
        <v>40</v>
      </c>
      <c r="D136" s="1">
        <v>3</v>
      </c>
      <c r="E136" s="1">
        <v>1</v>
      </c>
      <c r="F136" s="1">
        <v>20.8</v>
      </c>
      <c r="G136" s="2">
        <v>108</v>
      </c>
      <c r="H136" s="5"/>
    </row>
    <row r="137" spans="1:8">
      <c r="A137" s="113"/>
      <c r="B137" s="3" t="s">
        <v>53</v>
      </c>
      <c r="C137" s="4">
        <v>100</v>
      </c>
      <c r="D137" s="1">
        <v>0.4</v>
      </c>
      <c r="E137" s="1">
        <v>0.4</v>
      </c>
      <c r="F137" s="1">
        <v>9.8000000000000007</v>
      </c>
      <c r="G137" s="2">
        <v>47</v>
      </c>
      <c r="H137" s="5"/>
    </row>
    <row r="138" spans="1:8">
      <c r="A138" s="113"/>
      <c r="B138" s="3" t="s">
        <v>55</v>
      </c>
      <c r="C138" s="4">
        <v>200</v>
      </c>
      <c r="D138" s="1">
        <v>0</v>
      </c>
      <c r="E138" s="1">
        <v>0</v>
      </c>
      <c r="F138" s="1">
        <v>6.98</v>
      </c>
      <c r="G138" s="2">
        <v>26.54</v>
      </c>
      <c r="H138" s="5" t="s">
        <v>54</v>
      </c>
    </row>
    <row r="139" spans="1:8" s="20" customFormat="1">
      <c r="A139" s="113" t="s">
        <v>17</v>
      </c>
      <c r="B139" s="114"/>
      <c r="C139" s="22">
        <f>SUM(C135:C138)</f>
        <v>500</v>
      </c>
      <c r="D139" s="22">
        <f t="shared" ref="D139:G139" si="28">SUM(D135:D138)</f>
        <v>16.739999999999998</v>
      </c>
      <c r="E139" s="22">
        <f t="shared" si="28"/>
        <v>16.32</v>
      </c>
      <c r="F139" s="22">
        <f t="shared" si="28"/>
        <v>68.09</v>
      </c>
      <c r="G139" s="22">
        <f t="shared" si="28"/>
        <v>476.42</v>
      </c>
      <c r="H139" s="23"/>
    </row>
    <row r="140" spans="1:8">
      <c r="A140" s="113" t="s">
        <v>18</v>
      </c>
      <c r="B140" s="3" t="s">
        <v>42</v>
      </c>
      <c r="C140" s="4">
        <v>60</v>
      </c>
      <c r="D140" s="1">
        <v>1.04</v>
      </c>
      <c r="E140" s="1">
        <v>1.85</v>
      </c>
      <c r="F140" s="1">
        <v>4.51</v>
      </c>
      <c r="G140" s="2">
        <v>39.130000000000003</v>
      </c>
      <c r="H140" s="5" t="s">
        <v>41</v>
      </c>
    </row>
    <row r="141" spans="1:8">
      <c r="A141" s="113"/>
      <c r="B141" s="3" t="s">
        <v>106</v>
      </c>
      <c r="C141" s="4">
        <v>200</v>
      </c>
      <c r="D141" s="1">
        <v>2.56</v>
      </c>
      <c r="E141" s="1">
        <v>4.3600000000000003</v>
      </c>
      <c r="F141" s="1">
        <v>13.68</v>
      </c>
      <c r="G141" s="2">
        <v>176.58</v>
      </c>
      <c r="H141" s="5" t="s">
        <v>105</v>
      </c>
    </row>
    <row r="142" spans="1:8">
      <c r="A142" s="113"/>
      <c r="B142" s="3" t="s">
        <v>108</v>
      </c>
      <c r="C142" s="4">
        <v>240</v>
      </c>
      <c r="D142" s="1">
        <v>17.559999999999999</v>
      </c>
      <c r="E142" s="1">
        <v>17.09</v>
      </c>
      <c r="F142" s="1">
        <v>53.63</v>
      </c>
      <c r="G142" s="2">
        <v>398.12</v>
      </c>
      <c r="H142" s="5" t="s">
        <v>107</v>
      </c>
    </row>
    <row r="143" spans="1:8">
      <c r="A143" s="113"/>
      <c r="B143" s="3" t="s">
        <v>33</v>
      </c>
      <c r="C143" s="4">
        <v>200</v>
      </c>
      <c r="D143" s="1">
        <v>0.14000000000000001</v>
      </c>
      <c r="E143" s="1">
        <v>0.06</v>
      </c>
      <c r="F143" s="1">
        <v>8</v>
      </c>
      <c r="G143" s="2">
        <v>32.700000000000003</v>
      </c>
      <c r="H143" s="5" t="s">
        <v>32</v>
      </c>
    </row>
    <row r="144" spans="1:8">
      <c r="A144" s="113"/>
      <c r="B144" s="3" t="s">
        <v>28</v>
      </c>
      <c r="C144" s="4">
        <v>30</v>
      </c>
      <c r="D144" s="1">
        <v>1.98</v>
      </c>
      <c r="E144" s="1">
        <v>0.27</v>
      </c>
      <c r="F144" s="1">
        <v>11.4</v>
      </c>
      <c r="G144" s="2">
        <v>59.7</v>
      </c>
      <c r="H144" s="21"/>
    </row>
    <row r="145" spans="1:8">
      <c r="A145" s="113"/>
      <c r="B145" s="3" t="s">
        <v>29</v>
      </c>
      <c r="C145" s="4">
        <v>30</v>
      </c>
      <c r="D145" s="1">
        <v>1.98</v>
      </c>
      <c r="E145" s="1">
        <v>0.36</v>
      </c>
      <c r="F145" s="1">
        <v>10.02</v>
      </c>
      <c r="G145" s="2">
        <v>52.2</v>
      </c>
      <c r="H145" s="21"/>
    </row>
    <row r="146" spans="1:8" s="20" customFormat="1">
      <c r="A146" s="113" t="s">
        <v>30</v>
      </c>
      <c r="B146" s="114"/>
      <c r="C146" s="22">
        <f>SUM(C140:C145)</f>
        <v>760</v>
      </c>
      <c r="D146" s="22">
        <f t="shared" ref="D146:G146" si="29">SUM(D140:D145)</f>
        <v>25.26</v>
      </c>
      <c r="E146" s="22">
        <f t="shared" si="29"/>
        <v>23.99</v>
      </c>
      <c r="F146" s="22">
        <f t="shared" si="29"/>
        <v>101.24</v>
      </c>
      <c r="G146" s="22">
        <f t="shared" si="29"/>
        <v>758.43000000000018</v>
      </c>
      <c r="H146" s="23"/>
    </row>
    <row r="147" spans="1:8">
      <c r="A147" s="113" t="s">
        <v>31</v>
      </c>
      <c r="B147" s="3" t="s">
        <v>65</v>
      </c>
      <c r="C147" s="4">
        <v>200</v>
      </c>
      <c r="D147" s="1">
        <v>1.66</v>
      </c>
      <c r="E147" s="1">
        <v>1.6</v>
      </c>
      <c r="F147" s="1">
        <v>17.36</v>
      </c>
      <c r="G147" s="2">
        <v>88.76</v>
      </c>
      <c r="H147" s="21">
        <v>495</v>
      </c>
    </row>
    <row r="148" spans="1:8">
      <c r="A148" s="113"/>
      <c r="B148" s="3" t="s">
        <v>34</v>
      </c>
      <c r="C148" s="4">
        <v>100</v>
      </c>
      <c r="D148" s="1">
        <v>9.6999999999999993</v>
      </c>
      <c r="E148" s="1">
        <v>9.6999999999999993</v>
      </c>
      <c r="F148" s="1">
        <v>30.76</v>
      </c>
      <c r="G148" s="2">
        <v>256.39999999999998</v>
      </c>
      <c r="H148" s="21" t="s">
        <v>130</v>
      </c>
    </row>
    <row r="149" spans="1:8" s="20" customFormat="1">
      <c r="A149" s="113" t="s">
        <v>35</v>
      </c>
      <c r="B149" s="114"/>
      <c r="C149" s="22">
        <f>SUM(C147:C148)</f>
        <v>300</v>
      </c>
      <c r="D149" s="22">
        <f t="shared" ref="D149:G149" si="30">SUM(D147:D148)</f>
        <v>11.36</v>
      </c>
      <c r="E149" s="22">
        <f t="shared" si="30"/>
        <v>11.299999999999999</v>
      </c>
      <c r="F149" s="22">
        <f t="shared" si="30"/>
        <v>48.120000000000005</v>
      </c>
      <c r="G149" s="22">
        <f t="shared" si="30"/>
        <v>345.15999999999997</v>
      </c>
      <c r="H149" s="23"/>
    </row>
    <row r="150" spans="1:8" s="20" customFormat="1" ht="13.8" thickBot="1">
      <c r="A150" s="127" t="s">
        <v>36</v>
      </c>
      <c r="B150" s="128"/>
      <c r="C150" s="24">
        <f>SUM(C149,C146,C139)</f>
        <v>1560</v>
      </c>
      <c r="D150" s="24">
        <f t="shared" ref="D150:G150" si="31">SUM(D149,D146,D139)</f>
        <v>53.36</v>
      </c>
      <c r="E150" s="24">
        <f t="shared" si="31"/>
        <v>51.61</v>
      </c>
      <c r="F150" s="24">
        <f t="shared" si="31"/>
        <v>217.45000000000002</v>
      </c>
      <c r="G150" s="24">
        <f t="shared" si="31"/>
        <v>1580.0100000000002</v>
      </c>
      <c r="H150" s="25"/>
    </row>
    <row r="151" spans="1:8" s="20" customFormat="1">
      <c r="A151" s="121" t="s">
        <v>109</v>
      </c>
      <c r="B151" s="122"/>
      <c r="C151" s="122"/>
      <c r="D151" s="122"/>
      <c r="E151" s="122"/>
      <c r="F151" s="122"/>
      <c r="G151" s="122"/>
      <c r="H151" s="129"/>
    </row>
    <row r="152" spans="1:8">
      <c r="A152" s="113" t="s">
        <v>11</v>
      </c>
      <c r="B152" s="3" t="s">
        <v>110</v>
      </c>
      <c r="C152" s="4">
        <v>200</v>
      </c>
      <c r="D152" s="1">
        <v>6.4</v>
      </c>
      <c r="E152" s="1">
        <v>7.18</v>
      </c>
      <c r="F152" s="1">
        <v>27.24</v>
      </c>
      <c r="G152" s="2">
        <v>264.44</v>
      </c>
      <c r="H152" s="21">
        <v>266</v>
      </c>
    </row>
    <row r="153" spans="1:8">
      <c r="A153" s="113"/>
      <c r="B153" s="3" t="s">
        <v>112</v>
      </c>
      <c r="C153" s="4">
        <v>100</v>
      </c>
      <c r="D153" s="1">
        <v>10.34</v>
      </c>
      <c r="E153" s="1">
        <v>10.4</v>
      </c>
      <c r="F153" s="1">
        <v>45.56</v>
      </c>
      <c r="G153" s="2">
        <v>241.36</v>
      </c>
      <c r="H153" s="5" t="s">
        <v>111</v>
      </c>
    </row>
    <row r="154" spans="1:8">
      <c r="A154" s="113"/>
      <c r="B154" s="3" t="s">
        <v>40</v>
      </c>
      <c r="C154" s="4">
        <v>200</v>
      </c>
      <c r="D154" s="1">
        <v>0.22</v>
      </c>
      <c r="E154" s="1">
        <v>0</v>
      </c>
      <c r="F154" s="1">
        <v>7.08</v>
      </c>
      <c r="G154" s="2">
        <v>29.12</v>
      </c>
      <c r="H154" s="21">
        <v>144</v>
      </c>
    </row>
    <row r="155" spans="1:8" s="20" customFormat="1">
      <c r="A155" s="113" t="s">
        <v>17</v>
      </c>
      <c r="B155" s="114"/>
      <c r="C155" s="22">
        <f>SUM(C152:C154)</f>
        <v>500</v>
      </c>
      <c r="D155" s="22">
        <f t="shared" ref="D155:G155" si="32">SUM(D152:D154)</f>
        <v>16.96</v>
      </c>
      <c r="E155" s="22">
        <f t="shared" si="32"/>
        <v>17.579999999999998</v>
      </c>
      <c r="F155" s="22">
        <f t="shared" si="32"/>
        <v>79.88</v>
      </c>
      <c r="G155" s="22">
        <f t="shared" si="32"/>
        <v>534.91999999999996</v>
      </c>
      <c r="H155" s="23"/>
    </row>
    <row r="156" spans="1:8">
      <c r="A156" s="113" t="s">
        <v>18</v>
      </c>
      <c r="B156" s="3" t="s">
        <v>20</v>
      </c>
      <c r="C156" s="4">
        <v>60</v>
      </c>
      <c r="D156" s="1">
        <v>0.75</v>
      </c>
      <c r="E156" s="1">
        <v>3.05</v>
      </c>
      <c r="F156" s="1">
        <v>3.97</v>
      </c>
      <c r="G156" s="2">
        <v>47.13</v>
      </c>
      <c r="H156" s="5" t="s">
        <v>19</v>
      </c>
    </row>
    <row r="157" spans="1:8">
      <c r="A157" s="113"/>
      <c r="B157" s="3" t="s">
        <v>114</v>
      </c>
      <c r="C157" s="4">
        <v>200</v>
      </c>
      <c r="D157" s="1">
        <v>2.52</v>
      </c>
      <c r="E157" s="1">
        <v>5.38</v>
      </c>
      <c r="F157" s="1">
        <v>6.92</v>
      </c>
      <c r="G157" s="2">
        <v>115.88</v>
      </c>
      <c r="H157" s="5" t="s">
        <v>113</v>
      </c>
    </row>
    <row r="158" spans="1:8">
      <c r="A158" s="113"/>
      <c r="B158" s="3" t="s">
        <v>115</v>
      </c>
      <c r="C158" s="4">
        <v>90</v>
      </c>
      <c r="D158" s="1">
        <v>8.77</v>
      </c>
      <c r="E158" s="1">
        <v>13.16</v>
      </c>
      <c r="F158" s="1">
        <v>25.85</v>
      </c>
      <c r="G158" s="2">
        <v>183.88</v>
      </c>
      <c r="H158" s="21">
        <v>372</v>
      </c>
    </row>
    <row r="159" spans="1:8">
      <c r="A159" s="113"/>
      <c r="B159" s="3" t="s">
        <v>25</v>
      </c>
      <c r="C159" s="4">
        <v>20</v>
      </c>
      <c r="D159" s="1">
        <v>0.1</v>
      </c>
      <c r="E159" s="1">
        <v>1.01</v>
      </c>
      <c r="F159" s="1">
        <v>1.05</v>
      </c>
      <c r="G159" s="2">
        <v>13.69</v>
      </c>
      <c r="H159" s="21">
        <v>453</v>
      </c>
    </row>
    <row r="160" spans="1:8">
      <c r="A160" s="113"/>
      <c r="B160" s="3" t="s">
        <v>116</v>
      </c>
      <c r="C160" s="4">
        <v>150</v>
      </c>
      <c r="D160" s="1">
        <v>8.64</v>
      </c>
      <c r="E160" s="1">
        <v>3.91</v>
      </c>
      <c r="F160" s="1">
        <v>38.85</v>
      </c>
      <c r="G160" s="2">
        <v>225.67</v>
      </c>
      <c r="H160" s="21">
        <v>237</v>
      </c>
    </row>
    <row r="161" spans="1:8">
      <c r="A161" s="113"/>
      <c r="B161" s="3" t="s">
        <v>27</v>
      </c>
      <c r="C161" s="4">
        <v>200</v>
      </c>
      <c r="D161" s="1">
        <v>0.04</v>
      </c>
      <c r="E161" s="1">
        <v>0</v>
      </c>
      <c r="F161" s="1">
        <v>9.3000000000000007</v>
      </c>
      <c r="G161" s="2">
        <v>35.42</v>
      </c>
      <c r="H161" s="21">
        <v>508</v>
      </c>
    </row>
    <row r="162" spans="1:8">
      <c r="A162" s="113"/>
      <c r="B162" s="3" t="s">
        <v>28</v>
      </c>
      <c r="C162" s="4">
        <v>30</v>
      </c>
      <c r="D162" s="1">
        <v>1.98</v>
      </c>
      <c r="E162" s="1">
        <v>0.27</v>
      </c>
      <c r="F162" s="1">
        <v>11.4</v>
      </c>
      <c r="G162" s="2">
        <v>59.7</v>
      </c>
      <c r="H162" s="21"/>
    </row>
    <row r="163" spans="1:8">
      <c r="A163" s="113"/>
      <c r="B163" s="3" t="s">
        <v>29</v>
      </c>
      <c r="C163" s="4">
        <v>30</v>
      </c>
      <c r="D163" s="1">
        <v>1.98</v>
      </c>
      <c r="E163" s="1">
        <v>0.36</v>
      </c>
      <c r="F163" s="1">
        <v>10.02</v>
      </c>
      <c r="G163" s="2">
        <v>52.2</v>
      </c>
      <c r="H163" s="21"/>
    </row>
    <row r="164" spans="1:8" s="20" customFormat="1">
      <c r="A164" s="113" t="s">
        <v>30</v>
      </c>
      <c r="B164" s="114"/>
      <c r="C164" s="22">
        <f>SUM(C156:C163)</f>
        <v>780</v>
      </c>
      <c r="D164" s="22">
        <f t="shared" ref="D164:G164" si="33">SUM(D156:D163)</f>
        <v>24.78</v>
      </c>
      <c r="E164" s="22">
        <f t="shared" si="33"/>
        <v>27.14</v>
      </c>
      <c r="F164" s="22">
        <f t="shared" si="33"/>
        <v>107.36</v>
      </c>
      <c r="G164" s="22">
        <f t="shared" si="33"/>
        <v>733.57</v>
      </c>
      <c r="H164" s="23"/>
    </row>
    <row r="165" spans="1:8">
      <c r="A165" s="113" t="s">
        <v>31</v>
      </c>
      <c r="B165" s="3" t="s">
        <v>74</v>
      </c>
      <c r="C165" s="4">
        <v>200</v>
      </c>
      <c r="D165" s="1">
        <v>0.12</v>
      </c>
      <c r="E165" s="1">
        <v>0.06</v>
      </c>
      <c r="F165" s="1">
        <v>8.0399999999999991</v>
      </c>
      <c r="G165" s="2">
        <v>32.28</v>
      </c>
      <c r="H165" s="5" t="s">
        <v>73</v>
      </c>
    </row>
    <row r="166" spans="1:8">
      <c r="A166" s="113"/>
      <c r="B166" s="3" t="s">
        <v>76</v>
      </c>
      <c r="C166" s="4">
        <v>100</v>
      </c>
      <c r="D166" s="1">
        <v>9.85</v>
      </c>
      <c r="E166" s="1">
        <v>10.59</v>
      </c>
      <c r="F166" s="1">
        <v>32.82</v>
      </c>
      <c r="G166" s="2">
        <v>267.83</v>
      </c>
      <c r="H166" s="5" t="s">
        <v>75</v>
      </c>
    </row>
    <row r="167" spans="1:8" s="20" customFormat="1">
      <c r="A167" s="113" t="s">
        <v>35</v>
      </c>
      <c r="B167" s="114"/>
      <c r="C167" s="22">
        <f>SUM(C165:C166)</f>
        <v>300</v>
      </c>
      <c r="D167" s="22">
        <f t="shared" ref="D167:G167" si="34">SUM(D165:D166)</f>
        <v>9.9699999999999989</v>
      </c>
      <c r="E167" s="22">
        <f t="shared" si="34"/>
        <v>10.65</v>
      </c>
      <c r="F167" s="22">
        <f t="shared" si="34"/>
        <v>40.86</v>
      </c>
      <c r="G167" s="22">
        <f t="shared" si="34"/>
        <v>300.11</v>
      </c>
      <c r="H167" s="23"/>
    </row>
    <row r="168" spans="1:8" s="20" customFormat="1" ht="13.8" thickBot="1">
      <c r="A168" s="127" t="s">
        <v>36</v>
      </c>
      <c r="B168" s="128"/>
      <c r="C168" s="24">
        <f>SUM(C167,C164,C155)</f>
        <v>1580</v>
      </c>
      <c r="D168" s="24">
        <f t="shared" ref="D168:G168" si="35">SUM(D167,D164,D155)</f>
        <v>51.71</v>
      </c>
      <c r="E168" s="24">
        <f t="shared" si="35"/>
        <v>55.37</v>
      </c>
      <c r="F168" s="24">
        <f t="shared" si="35"/>
        <v>228.1</v>
      </c>
      <c r="G168" s="24">
        <f t="shared" si="35"/>
        <v>1568.6</v>
      </c>
      <c r="H168" s="25"/>
    </row>
    <row r="169" spans="1:8" s="20" customFormat="1">
      <c r="A169" s="121" t="s">
        <v>117</v>
      </c>
      <c r="B169" s="122"/>
      <c r="C169" s="122"/>
      <c r="D169" s="122"/>
      <c r="E169" s="122"/>
      <c r="F169" s="122"/>
      <c r="G169" s="122"/>
      <c r="H169" s="129"/>
    </row>
    <row r="170" spans="1:8">
      <c r="A170" s="113" t="s">
        <v>11</v>
      </c>
      <c r="B170" s="3" t="s">
        <v>118</v>
      </c>
      <c r="C170" s="4">
        <v>200</v>
      </c>
      <c r="D170" s="1">
        <v>15.89</v>
      </c>
      <c r="E170" s="1">
        <v>16.5</v>
      </c>
      <c r="F170" s="1">
        <v>50.98</v>
      </c>
      <c r="G170" s="2">
        <v>396.56</v>
      </c>
      <c r="H170" s="21">
        <v>268</v>
      </c>
    </row>
    <row r="171" spans="1:8">
      <c r="A171" s="113"/>
      <c r="B171" s="3" t="s">
        <v>53</v>
      </c>
      <c r="C171" s="4">
        <v>100</v>
      </c>
      <c r="D171" s="1">
        <v>0.4</v>
      </c>
      <c r="E171" s="1">
        <v>0.4</v>
      </c>
      <c r="F171" s="1">
        <v>9.8000000000000007</v>
      </c>
      <c r="G171" s="2">
        <v>47</v>
      </c>
      <c r="H171" s="5"/>
    </row>
    <row r="172" spans="1:8">
      <c r="A172" s="113"/>
      <c r="B172" s="3" t="s">
        <v>16</v>
      </c>
      <c r="C172" s="4">
        <v>200</v>
      </c>
      <c r="D172" s="1">
        <v>0.2</v>
      </c>
      <c r="E172" s="1">
        <v>0.06</v>
      </c>
      <c r="F172" s="1">
        <v>7.06</v>
      </c>
      <c r="G172" s="2">
        <v>28.04</v>
      </c>
      <c r="H172" s="21">
        <v>143</v>
      </c>
    </row>
    <row r="173" spans="1:8" s="20" customFormat="1">
      <c r="A173" s="113" t="s">
        <v>17</v>
      </c>
      <c r="B173" s="114"/>
      <c r="C173" s="22">
        <f>SUM(C170:C172)</f>
        <v>500</v>
      </c>
      <c r="D173" s="22">
        <f t="shared" ref="D173:G173" si="36">SUM(D170:D172)</f>
        <v>16.489999999999998</v>
      </c>
      <c r="E173" s="22">
        <f t="shared" si="36"/>
        <v>16.959999999999997</v>
      </c>
      <c r="F173" s="22">
        <f t="shared" si="36"/>
        <v>67.84</v>
      </c>
      <c r="G173" s="22">
        <f t="shared" si="36"/>
        <v>471.6</v>
      </c>
      <c r="H173" s="23"/>
    </row>
    <row r="174" spans="1:8">
      <c r="A174" s="113" t="s">
        <v>18</v>
      </c>
      <c r="B174" s="3" t="s">
        <v>56</v>
      </c>
      <c r="C174" s="4">
        <v>60</v>
      </c>
      <c r="D174" s="1">
        <v>0.9</v>
      </c>
      <c r="E174" s="1">
        <v>0.06</v>
      </c>
      <c r="F174" s="1">
        <v>5.28</v>
      </c>
      <c r="G174" s="2">
        <v>25.2</v>
      </c>
      <c r="H174" s="21">
        <v>17</v>
      </c>
    </row>
    <row r="175" spans="1:8">
      <c r="A175" s="113"/>
      <c r="B175" s="3" t="s">
        <v>120</v>
      </c>
      <c r="C175" s="4">
        <v>200</v>
      </c>
      <c r="D175" s="1">
        <v>1.9</v>
      </c>
      <c r="E175" s="1">
        <v>4.26</v>
      </c>
      <c r="F175" s="1">
        <v>7</v>
      </c>
      <c r="G175" s="2">
        <v>154.9</v>
      </c>
      <c r="H175" s="5" t="s">
        <v>119</v>
      </c>
    </row>
    <row r="176" spans="1:8">
      <c r="A176" s="113"/>
      <c r="B176" s="3" t="s">
        <v>121</v>
      </c>
      <c r="C176" s="4">
        <v>90</v>
      </c>
      <c r="D176" s="1">
        <v>15.1</v>
      </c>
      <c r="E176" s="1">
        <v>16.59</v>
      </c>
      <c r="F176" s="1">
        <v>41.93</v>
      </c>
      <c r="G176" s="2">
        <v>168.98</v>
      </c>
      <c r="H176" s="21">
        <v>343</v>
      </c>
    </row>
    <row r="177" spans="1:8">
      <c r="A177" s="113"/>
      <c r="B177" s="3" t="s">
        <v>45</v>
      </c>
      <c r="C177" s="4">
        <v>150</v>
      </c>
      <c r="D177" s="1">
        <v>3.26</v>
      </c>
      <c r="E177" s="1">
        <v>2.85</v>
      </c>
      <c r="F177" s="1">
        <v>22.01</v>
      </c>
      <c r="G177" s="2">
        <v>204.3</v>
      </c>
      <c r="H177" s="21">
        <v>312</v>
      </c>
    </row>
    <row r="178" spans="1:8">
      <c r="A178" s="113"/>
      <c r="B178" s="3" t="s">
        <v>46</v>
      </c>
      <c r="C178" s="4">
        <v>200</v>
      </c>
      <c r="D178" s="1">
        <v>0.22</v>
      </c>
      <c r="E178" s="1">
        <v>0.1</v>
      </c>
      <c r="F178" s="1">
        <v>10.119999999999999</v>
      </c>
      <c r="G178" s="2">
        <v>41.8</v>
      </c>
      <c r="H178" s="21">
        <v>519</v>
      </c>
    </row>
    <row r="179" spans="1:8">
      <c r="A179" s="113"/>
      <c r="B179" s="3" t="s">
        <v>28</v>
      </c>
      <c r="C179" s="4">
        <v>30</v>
      </c>
      <c r="D179" s="1">
        <v>1.98</v>
      </c>
      <c r="E179" s="1">
        <v>0.27</v>
      </c>
      <c r="F179" s="1">
        <v>11.4</v>
      </c>
      <c r="G179" s="2">
        <v>59.7</v>
      </c>
      <c r="H179" s="21"/>
    </row>
    <row r="180" spans="1:8">
      <c r="A180" s="113"/>
      <c r="B180" s="3" t="s">
        <v>29</v>
      </c>
      <c r="C180" s="4">
        <v>30</v>
      </c>
      <c r="D180" s="1">
        <v>1.98</v>
      </c>
      <c r="E180" s="1">
        <v>0.36</v>
      </c>
      <c r="F180" s="1">
        <v>10.02</v>
      </c>
      <c r="G180" s="2">
        <v>52.2</v>
      </c>
      <c r="H180" s="21"/>
    </row>
    <row r="181" spans="1:8" s="20" customFormat="1">
      <c r="A181" s="113" t="s">
        <v>30</v>
      </c>
      <c r="B181" s="114"/>
      <c r="C181" s="22">
        <f>SUM(C174:C180)</f>
        <v>760</v>
      </c>
      <c r="D181" s="22">
        <f t="shared" ref="D181:G181" si="37">SUM(D174:D180)</f>
        <v>25.339999999999996</v>
      </c>
      <c r="E181" s="22">
        <f t="shared" si="37"/>
        <v>24.490000000000002</v>
      </c>
      <c r="F181" s="22">
        <f t="shared" si="37"/>
        <v>107.76</v>
      </c>
      <c r="G181" s="22">
        <f t="shared" si="37"/>
        <v>707.08</v>
      </c>
      <c r="H181" s="23"/>
    </row>
    <row r="182" spans="1:8">
      <c r="A182" s="113" t="s">
        <v>31</v>
      </c>
      <c r="B182" s="3" t="s">
        <v>84</v>
      </c>
      <c r="C182" s="4">
        <v>200</v>
      </c>
      <c r="D182" s="1">
        <v>0.2</v>
      </c>
      <c r="E182" s="1">
        <v>0.2</v>
      </c>
      <c r="F182" s="1">
        <v>11.88</v>
      </c>
      <c r="G182" s="2">
        <v>50.04</v>
      </c>
      <c r="H182" s="5" t="s">
        <v>83</v>
      </c>
    </row>
    <row r="183" spans="1:8">
      <c r="A183" s="113"/>
      <c r="B183" s="3" t="s">
        <v>122</v>
      </c>
      <c r="C183" s="4">
        <v>100</v>
      </c>
      <c r="D183" s="1">
        <v>9.9600000000000009</v>
      </c>
      <c r="E183" s="1">
        <v>10.1</v>
      </c>
      <c r="F183" s="1">
        <v>32.79</v>
      </c>
      <c r="G183" s="2">
        <v>224.13</v>
      </c>
      <c r="H183" s="5" t="s">
        <v>87</v>
      </c>
    </row>
    <row r="184" spans="1:8" s="20" customFormat="1" ht="13.8" thickBot="1">
      <c r="A184" s="127" t="s">
        <v>35</v>
      </c>
      <c r="B184" s="128"/>
      <c r="C184" s="24">
        <f>SUM(C182:C183)</f>
        <v>300</v>
      </c>
      <c r="D184" s="24">
        <f t="shared" ref="D184:G184" si="38">SUM(D182:D183)</f>
        <v>10.16</v>
      </c>
      <c r="E184" s="24">
        <f t="shared" si="38"/>
        <v>10.299999999999999</v>
      </c>
      <c r="F184" s="24">
        <f t="shared" si="38"/>
        <v>44.67</v>
      </c>
      <c r="G184" s="24">
        <f t="shared" si="38"/>
        <v>274.17</v>
      </c>
      <c r="H184" s="25"/>
    </row>
    <row r="185" spans="1:8" s="20" customFormat="1">
      <c r="A185" s="121" t="s">
        <v>36</v>
      </c>
      <c r="B185" s="122"/>
      <c r="C185" s="27">
        <f>SUM(C184,C181,C173)</f>
        <v>1560</v>
      </c>
      <c r="D185" s="27">
        <f t="shared" ref="D185:G185" si="39">SUM(D184,D181,D173)</f>
        <v>51.989999999999995</v>
      </c>
      <c r="E185" s="27">
        <f t="shared" si="39"/>
        <v>51.75</v>
      </c>
      <c r="F185" s="27">
        <f t="shared" si="39"/>
        <v>220.27</v>
      </c>
      <c r="G185" s="27">
        <f t="shared" si="39"/>
        <v>1452.85</v>
      </c>
      <c r="H185" s="28"/>
    </row>
    <row r="186" spans="1:8" s="20" customFormat="1">
      <c r="A186" s="113" t="s">
        <v>123</v>
      </c>
      <c r="B186" s="114"/>
      <c r="C186" s="22">
        <f>C185+C168+C150+C133+C116+C98+C82+C66+C49+C32</f>
        <v>15640</v>
      </c>
      <c r="D186" s="22">
        <f t="shared" ref="D186:G186" si="40">D185+D168+D150+D133+D116+D98+D82+D66+D49+D32</f>
        <v>524.04000000000008</v>
      </c>
      <c r="E186" s="22">
        <f t="shared" si="40"/>
        <v>533.71</v>
      </c>
      <c r="F186" s="22">
        <f t="shared" si="40"/>
        <v>2242.7200000000003</v>
      </c>
      <c r="G186" s="22">
        <f t="shared" si="40"/>
        <v>15637.879999999997</v>
      </c>
      <c r="H186" s="23"/>
    </row>
    <row r="187" spans="1:8" s="20" customFormat="1" ht="13.8" thickBot="1">
      <c r="A187" s="130" t="s">
        <v>124</v>
      </c>
      <c r="B187" s="131"/>
      <c r="C187" s="29">
        <f>C186/10</f>
        <v>1564</v>
      </c>
      <c r="D187" s="29">
        <f t="shared" ref="D187:G187" si="41">D186/10</f>
        <v>52.404000000000011</v>
      </c>
      <c r="E187" s="29">
        <f t="shared" si="41"/>
        <v>53.371000000000002</v>
      </c>
      <c r="F187" s="29">
        <f t="shared" si="41"/>
        <v>224.27200000000002</v>
      </c>
      <c r="G187" s="29">
        <f t="shared" si="41"/>
        <v>1563.7879999999998</v>
      </c>
      <c r="H187" s="30"/>
    </row>
    <row r="188" spans="1:8" s="33" customFormat="1" ht="14.25" customHeight="1" thickBot="1">
      <c r="A188" s="126"/>
      <c r="B188" s="126"/>
      <c r="C188" s="31"/>
      <c r="D188" s="32"/>
      <c r="E188" s="32"/>
      <c r="F188" s="32"/>
      <c r="G188" s="31"/>
      <c r="H188" s="31"/>
    </row>
    <row r="189" spans="1:8" ht="36">
      <c r="A189" s="121"/>
      <c r="B189" s="122"/>
      <c r="C189" s="35" t="s">
        <v>136</v>
      </c>
      <c r="D189" s="123" t="s">
        <v>137</v>
      </c>
      <c r="E189" s="123"/>
      <c r="F189" s="123"/>
      <c r="G189" s="36" t="s">
        <v>138</v>
      </c>
      <c r="H189" s="37"/>
    </row>
    <row r="190" spans="1:8" ht="13.8">
      <c r="A190" s="113"/>
      <c r="B190" s="114"/>
      <c r="C190" s="38"/>
      <c r="D190" s="39" t="s">
        <v>139</v>
      </c>
      <c r="E190" s="39" t="s">
        <v>140</v>
      </c>
      <c r="F190" s="39" t="s">
        <v>141</v>
      </c>
      <c r="G190" s="40"/>
      <c r="H190" s="37"/>
    </row>
    <row r="191" spans="1:8" ht="13.8">
      <c r="A191" s="124" t="s">
        <v>142</v>
      </c>
      <c r="B191" s="125"/>
      <c r="C191" s="38"/>
      <c r="D191" s="41">
        <v>77</v>
      </c>
      <c r="E191" s="41">
        <v>79</v>
      </c>
      <c r="F191" s="41">
        <v>335</v>
      </c>
      <c r="G191" s="40">
        <v>2350</v>
      </c>
      <c r="H191" s="37"/>
    </row>
    <row r="192" spans="1:8" ht="13.8">
      <c r="A192" s="119" t="s">
        <v>11</v>
      </c>
      <c r="B192" s="120"/>
      <c r="C192" s="38"/>
      <c r="D192" s="41"/>
      <c r="E192" s="41"/>
      <c r="F192" s="41"/>
      <c r="G192" s="40"/>
      <c r="H192" s="37"/>
    </row>
    <row r="193" spans="1:8">
      <c r="A193" s="117" t="s">
        <v>143</v>
      </c>
      <c r="B193" s="118"/>
      <c r="C193" s="42">
        <v>500</v>
      </c>
      <c r="D193" s="43" t="s">
        <v>144</v>
      </c>
      <c r="E193" s="43" t="s">
        <v>145</v>
      </c>
      <c r="F193" s="43" t="s">
        <v>146</v>
      </c>
      <c r="G193" s="44" t="s">
        <v>147</v>
      </c>
      <c r="H193" s="37"/>
    </row>
    <row r="194" spans="1:8" ht="13.8">
      <c r="A194" s="111" t="s">
        <v>148</v>
      </c>
      <c r="B194" s="112"/>
      <c r="C194" s="45">
        <f>(C173+C155+C139+C121+C104+C87+C71+C54+C37+C19)/10</f>
        <v>500</v>
      </c>
      <c r="D194" s="45">
        <f t="shared" ref="D194:G194" si="42">(D173+D155+D139+D121+D104+D87+D71+D54+D37+D19)/10</f>
        <v>17.050999999999995</v>
      </c>
      <c r="E194" s="45">
        <f t="shared" si="42"/>
        <v>17.050999999999998</v>
      </c>
      <c r="F194" s="45">
        <f t="shared" si="42"/>
        <v>73.760000000000019</v>
      </c>
      <c r="G194" s="70">
        <f t="shared" si="42"/>
        <v>506.37799999999999</v>
      </c>
      <c r="H194" s="37"/>
    </row>
    <row r="195" spans="1:8" ht="13.8">
      <c r="A195" s="103" t="s">
        <v>149</v>
      </c>
      <c r="B195" s="104"/>
      <c r="C195" s="45"/>
      <c r="D195" s="46">
        <f>D194/D191</f>
        <v>0.22144155844155838</v>
      </c>
      <c r="E195" s="46">
        <f t="shared" ref="E195:F195" si="43">E194/E191</f>
        <v>0.21583544303797467</v>
      </c>
      <c r="F195" s="46">
        <f t="shared" si="43"/>
        <v>0.22017910447761199</v>
      </c>
      <c r="G195" s="47">
        <f>G194/G191</f>
        <v>0.21548</v>
      </c>
      <c r="H195" s="37"/>
    </row>
    <row r="196" spans="1:8" ht="13.8">
      <c r="A196" s="119" t="s">
        <v>150</v>
      </c>
      <c r="B196" s="120"/>
      <c r="C196" s="45"/>
      <c r="D196" s="48"/>
      <c r="E196" s="48"/>
      <c r="F196" s="48"/>
      <c r="G196" s="49"/>
      <c r="H196" s="37"/>
    </row>
    <row r="197" spans="1:8">
      <c r="A197" s="117" t="s">
        <v>151</v>
      </c>
      <c r="B197" s="118"/>
      <c r="C197" s="42">
        <v>700</v>
      </c>
      <c r="D197" s="50" t="s">
        <v>152</v>
      </c>
      <c r="E197" s="50" t="s">
        <v>153</v>
      </c>
      <c r="F197" s="50" t="s">
        <v>154</v>
      </c>
      <c r="G197" s="51" t="s">
        <v>155</v>
      </c>
      <c r="H197" s="37"/>
    </row>
    <row r="198" spans="1:8" ht="13.8">
      <c r="A198" s="111" t="s">
        <v>156</v>
      </c>
      <c r="B198" s="112"/>
      <c r="C198" s="45">
        <f>(C181+C164+C146+C129+C112+C94+C78+C62+C45+C28)/10</f>
        <v>764</v>
      </c>
      <c r="D198" s="45">
        <f t="shared" ref="D198:G198" si="44">(D181+D164+D146+D129+D112+D94+D78+D62+D45+D28)/10</f>
        <v>25.234000000000002</v>
      </c>
      <c r="E198" s="45">
        <f t="shared" si="44"/>
        <v>25.904000000000003</v>
      </c>
      <c r="F198" s="45">
        <f t="shared" si="44"/>
        <v>105.82899999999999</v>
      </c>
      <c r="G198" s="70">
        <f t="shared" si="44"/>
        <v>745.42800000000011</v>
      </c>
      <c r="H198" s="37"/>
    </row>
    <row r="199" spans="1:8" ht="13.8">
      <c r="A199" s="103" t="s">
        <v>149</v>
      </c>
      <c r="B199" s="104"/>
      <c r="C199" s="52"/>
      <c r="D199" s="53">
        <f>D198/D191</f>
        <v>0.32771428571428574</v>
      </c>
      <c r="E199" s="53">
        <f>E198/E191</f>
        <v>0.32789873417721521</v>
      </c>
      <c r="F199" s="53">
        <f>F198/F191</f>
        <v>0.31590746268656716</v>
      </c>
      <c r="G199" s="54">
        <f>G198/2350</f>
        <v>0.31720340425531918</v>
      </c>
      <c r="H199" s="37"/>
    </row>
    <row r="200" spans="1:8" ht="13.8">
      <c r="A200" s="113" t="s">
        <v>157</v>
      </c>
      <c r="B200" s="114"/>
      <c r="C200" s="52"/>
      <c r="D200" s="53"/>
      <c r="E200" s="53"/>
      <c r="F200" s="53"/>
      <c r="G200" s="54"/>
      <c r="H200" s="37"/>
    </row>
    <row r="201" spans="1:8">
      <c r="A201" s="115" t="s">
        <v>158</v>
      </c>
      <c r="B201" s="116"/>
      <c r="C201" s="42">
        <v>300</v>
      </c>
      <c r="D201" s="42" t="s">
        <v>159</v>
      </c>
      <c r="E201" s="42" t="s">
        <v>160</v>
      </c>
      <c r="F201" s="42" t="s">
        <v>161</v>
      </c>
      <c r="G201" s="55" t="s">
        <v>162</v>
      </c>
      <c r="H201" s="37"/>
    </row>
    <row r="202" spans="1:8" ht="13.8">
      <c r="A202" s="111" t="s">
        <v>163</v>
      </c>
      <c r="B202" s="112"/>
      <c r="C202" s="45">
        <f>(C184+C167+C149+C132+C115+C97+C81+C65+C48+C31)/10</f>
        <v>300</v>
      </c>
      <c r="D202" s="45">
        <f t="shared" ref="D202:G202" si="45">(D184+D167+D149+D132+D115+D97+D81+D65+D48+D31)/10</f>
        <v>10.119000000000002</v>
      </c>
      <c r="E202" s="45">
        <f t="shared" si="45"/>
        <v>10.416000000000002</v>
      </c>
      <c r="F202" s="45">
        <f t="shared" si="45"/>
        <v>44.683</v>
      </c>
      <c r="G202" s="70">
        <f t="shared" si="45"/>
        <v>311.98199999999997</v>
      </c>
      <c r="H202" s="37"/>
    </row>
    <row r="203" spans="1:8" ht="13.8">
      <c r="A203" s="103" t="s">
        <v>149</v>
      </c>
      <c r="B203" s="104"/>
      <c r="C203" s="52"/>
      <c r="D203" s="53">
        <f>D202/D191</f>
        <v>0.13141558441558443</v>
      </c>
      <c r="E203" s="53">
        <f>E202/E191</f>
        <v>0.1318481012658228</v>
      </c>
      <c r="F203" s="53">
        <f>F202/F191</f>
        <v>0.13338208955223879</v>
      </c>
      <c r="G203" s="54">
        <f>G202/2350</f>
        <v>0.13275829787234042</v>
      </c>
      <c r="H203" s="37"/>
    </row>
    <row r="204" spans="1:8" ht="13.8">
      <c r="A204" s="105" t="s">
        <v>124</v>
      </c>
      <c r="B204" s="106"/>
      <c r="C204" s="52"/>
      <c r="D204" s="53"/>
      <c r="E204" s="53"/>
      <c r="F204" s="53"/>
      <c r="G204" s="54"/>
      <c r="H204" s="37"/>
    </row>
    <row r="205" spans="1:8">
      <c r="A205" s="107" t="s">
        <v>164</v>
      </c>
      <c r="B205" s="108"/>
      <c r="C205" s="42">
        <v>1500</v>
      </c>
      <c r="D205" s="42" t="s">
        <v>165</v>
      </c>
      <c r="E205" s="42" t="s">
        <v>166</v>
      </c>
      <c r="F205" s="42" t="s">
        <v>167</v>
      </c>
      <c r="G205" s="56" t="s">
        <v>168</v>
      </c>
      <c r="H205" s="37"/>
    </row>
    <row r="206" spans="1:8" ht="13.8">
      <c r="A206" s="105" t="s">
        <v>169</v>
      </c>
      <c r="B206" s="106"/>
      <c r="C206" s="57">
        <f>(C185+C168+C150+C133+C116+C98+C82+C66+C49+C32)/10</f>
        <v>1564</v>
      </c>
      <c r="D206" s="57">
        <f t="shared" ref="D206:G206" si="46">(D185+D168+D150+D133+D116+D98+D82+D66+D49+D32)/10</f>
        <v>52.404000000000011</v>
      </c>
      <c r="E206" s="57">
        <f t="shared" si="46"/>
        <v>53.371000000000002</v>
      </c>
      <c r="F206" s="57">
        <f t="shared" si="46"/>
        <v>224.27200000000002</v>
      </c>
      <c r="G206" s="72">
        <f t="shared" si="46"/>
        <v>1563.7879999999998</v>
      </c>
      <c r="H206" s="37"/>
    </row>
    <row r="207" spans="1:8" ht="14.4" thickBot="1">
      <c r="A207" s="109" t="s">
        <v>149</v>
      </c>
      <c r="B207" s="110"/>
      <c r="C207" s="58"/>
      <c r="D207" s="59">
        <f>D206/D191</f>
        <v>0.68057142857142872</v>
      </c>
      <c r="E207" s="59">
        <f>E206/E191</f>
        <v>0.67558227848101271</v>
      </c>
      <c r="F207" s="59">
        <f>F206/F191</f>
        <v>0.66946865671641798</v>
      </c>
      <c r="G207" s="60">
        <f>G206/2350</f>
        <v>0.66544170212765952</v>
      </c>
      <c r="H207" s="37"/>
    </row>
    <row r="208" spans="1:8">
      <c r="A208" s="61"/>
      <c r="B208" s="61"/>
      <c r="C208" s="37"/>
      <c r="D208" s="62"/>
      <c r="E208" s="62"/>
      <c r="F208" s="62"/>
      <c r="G208" s="37"/>
      <c r="H208" s="37"/>
    </row>
    <row r="209" spans="1:8">
      <c r="A209" s="61"/>
      <c r="B209" s="61"/>
      <c r="C209" s="37"/>
      <c r="D209" s="62"/>
      <c r="E209" s="62"/>
      <c r="F209" s="62"/>
      <c r="G209" s="37"/>
      <c r="H209" s="37"/>
    </row>
    <row r="210" spans="1:8">
      <c r="A210" s="84" t="s">
        <v>170</v>
      </c>
      <c r="B210" s="84"/>
      <c r="C210" s="84"/>
      <c r="D210" s="84"/>
      <c r="E210" s="63"/>
      <c r="F210" s="63"/>
      <c r="G210" s="63"/>
      <c r="H210" s="63"/>
    </row>
    <row r="211" spans="1:8" ht="22.8">
      <c r="A211" s="74" t="s">
        <v>171</v>
      </c>
      <c r="B211" s="75"/>
      <c r="C211" s="74" t="s">
        <v>172</v>
      </c>
      <c r="D211" s="76"/>
      <c r="E211" s="85" t="s">
        <v>173</v>
      </c>
      <c r="F211" s="86"/>
      <c r="G211" s="86"/>
      <c r="H211" s="87"/>
    </row>
    <row r="212" spans="1:8" ht="22.8">
      <c r="A212" s="74" t="s">
        <v>174</v>
      </c>
      <c r="B212" s="75">
        <v>85.96</v>
      </c>
      <c r="C212" s="74" t="s">
        <v>175</v>
      </c>
      <c r="D212" s="76">
        <v>383.74900000000002</v>
      </c>
      <c r="E212" s="88"/>
      <c r="F212" s="89"/>
      <c r="G212" s="89"/>
      <c r="H212" s="90"/>
    </row>
    <row r="213" spans="1:8" ht="22.8">
      <c r="A213" s="74" t="s">
        <v>176</v>
      </c>
      <c r="B213" s="75">
        <v>1.1140000000000001</v>
      </c>
      <c r="C213" s="74" t="s">
        <v>177</v>
      </c>
      <c r="D213" s="76">
        <v>338.279</v>
      </c>
      <c r="E213" s="85" t="s">
        <v>178</v>
      </c>
      <c r="F213" s="86"/>
      <c r="G213" s="86"/>
      <c r="H213" s="87"/>
    </row>
    <row r="214" spans="1:8" ht="22.8">
      <c r="A214" s="74" t="s">
        <v>179</v>
      </c>
      <c r="B214" s="75">
        <v>0.94</v>
      </c>
      <c r="C214" s="74" t="s">
        <v>180</v>
      </c>
      <c r="D214" s="76">
        <v>115.277</v>
      </c>
      <c r="E214" s="88"/>
      <c r="F214" s="89"/>
      <c r="G214" s="89"/>
      <c r="H214" s="90"/>
    </row>
    <row r="215" spans="1:8" ht="22.8">
      <c r="A215" s="74" t="s">
        <v>181</v>
      </c>
      <c r="B215" s="75">
        <v>104</v>
      </c>
      <c r="C215" s="74" t="s">
        <v>182</v>
      </c>
      <c r="D215" s="76">
        <v>11.815</v>
      </c>
      <c r="E215" s="91" t="s">
        <v>183</v>
      </c>
      <c r="F215" s="92"/>
      <c r="G215" s="92"/>
      <c r="H215" s="93"/>
    </row>
    <row r="216" spans="1:8">
      <c r="A216" s="94" t="s">
        <v>184</v>
      </c>
      <c r="B216" s="95">
        <v>247</v>
      </c>
      <c r="C216" s="94" t="s">
        <v>185</v>
      </c>
      <c r="D216" s="96">
        <v>1.163</v>
      </c>
      <c r="E216" s="97" t="s">
        <v>186</v>
      </c>
      <c r="F216" s="98"/>
      <c r="G216" s="98"/>
      <c r="H216" s="99"/>
    </row>
    <row r="217" spans="1:8">
      <c r="A217" s="94"/>
      <c r="B217" s="95"/>
      <c r="C217" s="94"/>
      <c r="D217" s="96"/>
      <c r="E217" s="100"/>
      <c r="F217" s="101"/>
      <c r="G217" s="101"/>
      <c r="H217" s="102"/>
    </row>
  </sheetData>
  <mergeCells count="121">
    <mergeCell ref="F2:H2"/>
    <mergeCell ref="F3:H3"/>
    <mergeCell ref="A8:H8"/>
    <mergeCell ref="H12:H13"/>
    <mergeCell ref="A14:H14"/>
    <mergeCell ref="A15:A18"/>
    <mergeCell ref="A19:B19"/>
    <mergeCell ref="G12:G13"/>
    <mergeCell ref="A20:A27"/>
    <mergeCell ref="A12:A13"/>
    <mergeCell ref="B12:B13"/>
    <mergeCell ref="C12:C13"/>
    <mergeCell ref="D12:F12"/>
    <mergeCell ref="A49:B49"/>
    <mergeCell ref="A28:B28"/>
    <mergeCell ref="A31:B31"/>
    <mergeCell ref="A29:A30"/>
    <mergeCell ref="A32:B32"/>
    <mergeCell ref="A33:H33"/>
    <mergeCell ref="A34:A36"/>
    <mergeCell ref="A37:B37"/>
    <mergeCell ref="A38:A44"/>
    <mergeCell ref="A45:B45"/>
    <mergeCell ref="A48:B48"/>
    <mergeCell ref="A46:A47"/>
    <mergeCell ref="A78:B78"/>
    <mergeCell ref="A50:H50"/>
    <mergeCell ref="A51:A53"/>
    <mergeCell ref="A54:B54"/>
    <mergeCell ref="A55:A61"/>
    <mergeCell ref="A62:B62"/>
    <mergeCell ref="A65:B65"/>
    <mergeCell ref="A63:A64"/>
    <mergeCell ref="A66:B66"/>
    <mergeCell ref="A67:H67"/>
    <mergeCell ref="A68:A70"/>
    <mergeCell ref="A71:B71"/>
    <mergeCell ref="A72:A77"/>
    <mergeCell ref="A99:H99"/>
    <mergeCell ref="A81:B81"/>
    <mergeCell ref="A79:A80"/>
    <mergeCell ref="A82:B82"/>
    <mergeCell ref="A83:H83"/>
    <mergeCell ref="A84:A86"/>
    <mergeCell ref="A87:B87"/>
    <mergeCell ref="A88:A93"/>
    <mergeCell ref="A94:B94"/>
    <mergeCell ref="A97:B97"/>
    <mergeCell ref="A95:A96"/>
    <mergeCell ref="A98:B98"/>
    <mergeCell ref="A129:B129"/>
    <mergeCell ref="A100:A103"/>
    <mergeCell ref="A104:B104"/>
    <mergeCell ref="A105:A111"/>
    <mergeCell ref="A112:B112"/>
    <mergeCell ref="A115:B115"/>
    <mergeCell ref="A113:A114"/>
    <mergeCell ref="A116:B116"/>
    <mergeCell ref="A117:H117"/>
    <mergeCell ref="A118:A120"/>
    <mergeCell ref="A121:B121"/>
    <mergeCell ref="A122:A128"/>
    <mergeCell ref="A152:A154"/>
    <mergeCell ref="A155:B155"/>
    <mergeCell ref="A156:A163"/>
    <mergeCell ref="A164:B164"/>
    <mergeCell ref="A167:B167"/>
    <mergeCell ref="A165:A166"/>
    <mergeCell ref="A151:H151"/>
    <mergeCell ref="A132:B132"/>
    <mergeCell ref="A130:A131"/>
    <mergeCell ref="A133:B133"/>
    <mergeCell ref="A134:H134"/>
    <mergeCell ref="A135:A138"/>
    <mergeCell ref="A139:B139"/>
    <mergeCell ref="A140:A145"/>
    <mergeCell ref="A146:B146"/>
    <mergeCell ref="A149:B149"/>
    <mergeCell ref="A147:A148"/>
    <mergeCell ref="A150:B150"/>
    <mergeCell ref="A188:B188"/>
    <mergeCell ref="A168:B168"/>
    <mergeCell ref="A169:H169"/>
    <mergeCell ref="A170:A172"/>
    <mergeCell ref="A173:B173"/>
    <mergeCell ref="A174:A180"/>
    <mergeCell ref="A181:B181"/>
    <mergeCell ref="A184:B184"/>
    <mergeCell ref="A182:A183"/>
    <mergeCell ref="A185:B185"/>
    <mergeCell ref="A186:B186"/>
    <mergeCell ref="A187:B187"/>
    <mergeCell ref="A193:B193"/>
    <mergeCell ref="A194:B194"/>
    <mergeCell ref="A195:B195"/>
    <mergeCell ref="A196:B196"/>
    <mergeCell ref="A197:B197"/>
    <mergeCell ref="A189:B189"/>
    <mergeCell ref="D189:F189"/>
    <mergeCell ref="A190:B190"/>
    <mergeCell ref="A191:B191"/>
    <mergeCell ref="A192:B192"/>
    <mergeCell ref="A203:B203"/>
    <mergeCell ref="A204:B204"/>
    <mergeCell ref="A205:B205"/>
    <mergeCell ref="A206:B206"/>
    <mergeCell ref="A207:B207"/>
    <mergeCell ref="A198:B198"/>
    <mergeCell ref="A199:B199"/>
    <mergeCell ref="A200:B200"/>
    <mergeCell ref="A201:B201"/>
    <mergeCell ref="A202:B202"/>
    <mergeCell ref="A210:D210"/>
    <mergeCell ref="E211:H212"/>
    <mergeCell ref="E213:H214"/>
    <mergeCell ref="E215:H215"/>
    <mergeCell ref="A216:A217"/>
    <mergeCell ref="B216:B217"/>
    <mergeCell ref="C216:C217"/>
    <mergeCell ref="D216:D217"/>
    <mergeCell ref="E216:H217"/>
  </mergeCells>
  <pageMargins left="0.11811023622047245" right="0.11811023622047245" top="0.15748031496062992" bottom="0.15748031496062992" header="0.31496062992125984" footer="0.31496062992125984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6"/>
  <sheetViews>
    <sheetView workbookViewId="0">
      <selection activeCell="A8" sqref="A8:H8"/>
    </sheetView>
  </sheetViews>
  <sheetFormatPr defaultColWidth="9.109375" defaultRowHeight="13.2"/>
  <cols>
    <col min="1" max="1" width="13" style="6" customWidth="1"/>
    <col min="2" max="2" width="52.6640625" style="34" customWidth="1"/>
    <col min="3" max="3" width="10.6640625" style="7" customWidth="1"/>
    <col min="4" max="6" width="10.6640625" style="8" customWidth="1"/>
    <col min="7" max="7" width="18" style="7" customWidth="1"/>
    <col min="8" max="8" width="18.5546875" style="7" customWidth="1"/>
    <col min="9" max="9" width="7.6640625" style="9" customWidth="1"/>
    <col min="10" max="16384" width="9.109375" style="9"/>
  </cols>
  <sheetData>
    <row r="1" spans="1:8">
      <c r="B1" s="81" t="s">
        <v>125</v>
      </c>
      <c r="H1" s="77" t="s">
        <v>126</v>
      </c>
    </row>
    <row r="2" spans="1:8" ht="12.75" customHeight="1">
      <c r="F2" s="132" t="s">
        <v>204</v>
      </c>
      <c r="G2" s="132"/>
      <c r="H2" s="132"/>
    </row>
    <row r="3" spans="1:8">
      <c r="B3" s="82"/>
      <c r="F3" s="133" t="s">
        <v>205</v>
      </c>
      <c r="G3" s="133"/>
      <c r="H3" s="133"/>
    </row>
    <row r="4" spans="1:8">
      <c r="B4" s="83" t="s">
        <v>206</v>
      </c>
      <c r="F4" s="10"/>
      <c r="G4" s="78"/>
      <c r="H4" s="79" t="s">
        <v>206</v>
      </c>
    </row>
    <row r="5" spans="1:8">
      <c r="B5" s="80" t="s">
        <v>207</v>
      </c>
      <c r="H5" s="80" t="s">
        <v>207</v>
      </c>
    </row>
    <row r="6" spans="1:8" ht="24.75" customHeight="1">
      <c r="B6" s="69"/>
      <c r="H6" s="11"/>
    </row>
    <row r="7" spans="1:8" ht="21.75" customHeight="1"/>
    <row r="8" spans="1:8" ht="13.8">
      <c r="A8" s="134" t="s">
        <v>208</v>
      </c>
      <c r="B8" s="134"/>
      <c r="C8" s="134"/>
      <c r="D8" s="134"/>
      <c r="E8" s="134"/>
      <c r="F8" s="134"/>
      <c r="G8" s="134"/>
      <c r="H8" s="134"/>
    </row>
    <row r="10" spans="1:8" s="12" customFormat="1" ht="26.4">
      <c r="A10" s="13" t="s">
        <v>4</v>
      </c>
      <c r="B10" s="12" t="s">
        <v>128</v>
      </c>
      <c r="C10" s="73"/>
      <c r="D10" s="14"/>
      <c r="E10" s="14"/>
      <c r="F10" s="14"/>
      <c r="G10" s="15"/>
      <c r="H10" s="15"/>
    </row>
    <row r="11" spans="1:8" s="12" customFormat="1" ht="13.8" thickBot="1">
      <c r="A11" s="16"/>
      <c r="C11" s="73"/>
      <c r="D11" s="14"/>
      <c r="E11" s="14"/>
      <c r="F11" s="14"/>
      <c r="G11" s="15"/>
      <c r="H11" s="15"/>
    </row>
    <row r="12" spans="1:8" s="17" customFormat="1" ht="33" customHeight="1">
      <c r="A12" s="142" t="s">
        <v>0</v>
      </c>
      <c r="B12" s="144" t="s">
        <v>1</v>
      </c>
      <c r="C12" s="146" t="s">
        <v>3</v>
      </c>
      <c r="D12" s="148" t="s">
        <v>5</v>
      </c>
      <c r="E12" s="148"/>
      <c r="F12" s="148"/>
      <c r="G12" s="140" t="s">
        <v>6</v>
      </c>
      <c r="H12" s="135" t="s">
        <v>2</v>
      </c>
    </row>
    <row r="13" spans="1:8" s="19" customFormat="1" ht="13.8" thickBot="1">
      <c r="A13" s="143"/>
      <c r="B13" s="145"/>
      <c r="C13" s="147"/>
      <c r="D13" s="18" t="s">
        <v>7</v>
      </c>
      <c r="E13" s="18" t="s">
        <v>8</v>
      </c>
      <c r="F13" s="18" t="s">
        <v>9</v>
      </c>
      <c r="G13" s="141"/>
      <c r="H13" s="136"/>
    </row>
    <row r="14" spans="1:8" s="20" customFormat="1">
      <c r="A14" s="137" t="s">
        <v>10</v>
      </c>
      <c r="B14" s="138"/>
      <c r="C14" s="138"/>
      <c r="D14" s="138"/>
      <c r="E14" s="138"/>
      <c r="F14" s="138"/>
      <c r="G14" s="138"/>
      <c r="H14" s="139"/>
    </row>
    <row r="15" spans="1:8">
      <c r="A15" s="113" t="s">
        <v>11</v>
      </c>
      <c r="B15" s="3" t="s">
        <v>13</v>
      </c>
      <c r="C15" s="4">
        <v>250</v>
      </c>
      <c r="D15" s="1">
        <v>9.83</v>
      </c>
      <c r="E15" s="1">
        <v>12.15</v>
      </c>
      <c r="F15" s="1">
        <v>44.4</v>
      </c>
      <c r="G15" s="2">
        <v>310.3</v>
      </c>
      <c r="H15" s="5" t="s">
        <v>12</v>
      </c>
    </row>
    <row r="16" spans="1:8">
      <c r="A16" s="113"/>
      <c r="B16" s="3" t="s">
        <v>14</v>
      </c>
      <c r="C16" s="4">
        <v>50</v>
      </c>
      <c r="D16" s="1">
        <v>3.75</v>
      </c>
      <c r="E16" s="1">
        <v>1.25</v>
      </c>
      <c r="F16" s="1">
        <v>26</v>
      </c>
      <c r="G16" s="2">
        <v>135</v>
      </c>
      <c r="H16" s="21"/>
    </row>
    <row r="17" spans="1:8">
      <c r="A17" s="113"/>
      <c r="B17" s="3" t="s">
        <v>15</v>
      </c>
      <c r="C17" s="4">
        <v>50</v>
      </c>
      <c r="D17" s="1">
        <v>6.35</v>
      </c>
      <c r="E17" s="1">
        <v>5.75</v>
      </c>
      <c r="F17" s="1">
        <v>0.35</v>
      </c>
      <c r="G17" s="2">
        <v>78.5</v>
      </c>
      <c r="H17" s="21">
        <v>300</v>
      </c>
    </row>
    <row r="18" spans="1:8">
      <c r="A18" s="113"/>
      <c r="B18" s="3" t="s">
        <v>16</v>
      </c>
      <c r="C18" s="4">
        <v>200</v>
      </c>
      <c r="D18" s="1">
        <v>0.2</v>
      </c>
      <c r="E18" s="1">
        <v>0.06</v>
      </c>
      <c r="F18" s="1">
        <v>7.06</v>
      </c>
      <c r="G18" s="2">
        <v>28.04</v>
      </c>
      <c r="H18" s="21">
        <v>143</v>
      </c>
    </row>
    <row r="19" spans="1:8" s="20" customFormat="1">
      <c r="A19" s="113" t="s">
        <v>17</v>
      </c>
      <c r="B19" s="114"/>
      <c r="C19" s="22">
        <f>SUM(C15:C18)</f>
        <v>550</v>
      </c>
      <c r="D19" s="22">
        <f t="shared" ref="D19:G19" si="0">SUM(D15:D18)</f>
        <v>20.13</v>
      </c>
      <c r="E19" s="22">
        <f t="shared" si="0"/>
        <v>19.209999999999997</v>
      </c>
      <c r="F19" s="22">
        <f t="shared" si="0"/>
        <v>77.81</v>
      </c>
      <c r="G19" s="22">
        <f t="shared" si="0"/>
        <v>551.83999999999992</v>
      </c>
      <c r="H19" s="23"/>
    </row>
    <row r="20" spans="1:8">
      <c r="A20" s="113" t="s">
        <v>18</v>
      </c>
      <c r="B20" s="3" t="s">
        <v>20</v>
      </c>
      <c r="C20" s="4">
        <v>100</v>
      </c>
      <c r="D20" s="1">
        <v>1.25</v>
      </c>
      <c r="E20" s="1">
        <v>5.09</v>
      </c>
      <c r="F20" s="1">
        <v>6.62</v>
      </c>
      <c r="G20" s="2">
        <v>78.55</v>
      </c>
      <c r="H20" s="5" t="s">
        <v>19</v>
      </c>
    </row>
    <row r="21" spans="1:8">
      <c r="A21" s="113"/>
      <c r="B21" s="3" t="s">
        <v>22</v>
      </c>
      <c r="C21" s="4">
        <v>250</v>
      </c>
      <c r="D21" s="1">
        <v>3.92</v>
      </c>
      <c r="E21" s="1">
        <v>5.75</v>
      </c>
      <c r="F21" s="1">
        <v>21.85</v>
      </c>
      <c r="G21" s="2">
        <v>165.17</v>
      </c>
      <c r="H21" s="5" t="s">
        <v>21</v>
      </c>
    </row>
    <row r="22" spans="1:8">
      <c r="A22" s="113"/>
      <c r="B22" s="3" t="s">
        <v>24</v>
      </c>
      <c r="C22" s="4">
        <v>100</v>
      </c>
      <c r="D22" s="1">
        <v>12.02</v>
      </c>
      <c r="E22" s="1">
        <v>16.8</v>
      </c>
      <c r="F22" s="1">
        <v>19.55</v>
      </c>
      <c r="G22" s="2">
        <v>226.92</v>
      </c>
      <c r="H22" s="5" t="s">
        <v>23</v>
      </c>
    </row>
    <row r="23" spans="1:8">
      <c r="A23" s="113"/>
      <c r="B23" s="3" t="s">
        <v>25</v>
      </c>
      <c r="C23" s="4">
        <v>20</v>
      </c>
      <c r="D23" s="1">
        <v>0.1</v>
      </c>
      <c r="E23" s="1">
        <v>1.01</v>
      </c>
      <c r="F23" s="1">
        <v>1.05</v>
      </c>
      <c r="G23" s="2">
        <v>13.69</v>
      </c>
      <c r="H23" s="21">
        <v>453</v>
      </c>
    </row>
    <row r="24" spans="1:8">
      <c r="A24" s="113"/>
      <c r="B24" s="3" t="s">
        <v>26</v>
      </c>
      <c r="C24" s="4">
        <v>180</v>
      </c>
      <c r="D24" s="1">
        <v>6.97</v>
      </c>
      <c r="E24" s="1">
        <v>3.49</v>
      </c>
      <c r="F24" s="1">
        <v>42.66</v>
      </c>
      <c r="G24" s="2">
        <v>229.68</v>
      </c>
      <c r="H24" s="21">
        <v>291</v>
      </c>
    </row>
    <row r="25" spans="1:8">
      <c r="A25" s="113"/>
      <c r="B25" s="3" t="s">
        <v>27</v>
      </c>
      <c r="C25" s="4">
        <v>200</v>
      </c>
      <c r="D25" s="1">
        <v>0.04</v>
      </c>
      <c r="E25" s="1">
        <v>0</v>
      </c>
      <c r="F25" s="1">
        <v>9.3000000000000007</v>
      </c>
      <c r="G25" s="2">
        <v>35.42</v>
      </c>
      <c r="H25" s="21">
        <v>508</v>
      </c>
    </row>
    <row r="26" spans="1:8">
      <c r="A26" s="113"/>
      <c r="B26" s="3" t="s">
        <v>28</v>
      </c>
      <c r="C26" s="4">
        <v>30</v>
      </c>
      <c r="D26" s="1">
        <v>1.98</v>
      </c>
      <c r="E26" s="1">
        <v>0.27</v>
      </c>
      <c r="F26" s="1">
        <v>11.4</v>
      </c>
      <c r="G26" s="2">
        <v>59.7</v>
      </c>
      <c r="H26" s="21"/>
    </row>
    <row r="27" spans="1:8">
      <c r="A27" s="113"/>
      <c r="B27" s="3" t="s">
        <v>29</v>
      </c>
      <c r="C27" s="4">
        <v>30</v>
      </c>
      <c r="D27" s="1">
        <v>1.98</v>
      </c>
      <c r="E27" s="1">
        <v>0.36</v>
      </c>
      <c r="F27" s="1">
        <v>10.02</v>
      </c>
      <c r="G27" s="2">
        <v>52.2</v>
      </c>
      <c r="H27" s="21"/>
    </row>
    <row r="28" spans="1:8" s="20" customFormat="1">
      <c r="A28" s="113" t="s">
        <v>30</v>
      </c>
      <c r="B28" s="114"/>
      <c r="C28" s="22">
        <f>SUM(C20:C27)</f>
        <v>910</v>
      </c>
      <c r="D28" s="22">
        <f t="shared" ref="D28:G28" si="1">SUM(D20:D27)</f>
        <v>28.259999999999998</v>
      </c>
      <c r="E28" s="22">
        <f t="shared" si="1"/>
        <v>32.770000000000003</v>
      </c>
      <c r="F28" s="22">
        <f t="shared" si="1"/>
        <v>122.44999999999999</v>
      </c>
      <c r="G28" s="22">
        <f t="shared" si="1"/>
        <v>861.33</v>
      </c>
      <c r="H28" s="23"/>
    </row>
    <row r="29" spans="1:8">
      <c r="A29" s="113" t="s">
        <v>31</v>
      </c>
      <c r="B29" s="3" t="s">
        <v>33</v>
      </c>
      <c r="C29" s="4">
        <v>200</v>
      </c>
      <c r="D29" s="1">
        <v>0.14000000000000001</v>
      </c>
      <c r="E29" s="1">
        <v>0.06</v>
      </c>
      <c r="F29" s="1">
        <v>8</v>
      </c>
      <c r="G29" s="2">
        <v>32.700000000000003</v>
      </c>
      <c r="H29" s="5" t="s">
        <v>32</v>
      </c>
    </row>
    <row r="30" spans="1:8">
      <c r="A30" s="113"/>
      <c r="B30" s="3" t="s">
        <v>34</v>
      </c>
      <c r="C30" s="4">
        <v>100</v>
      </c>
      <c r="D30" s="1">
        <v>9.6999999999999993</v>
      </c>
      <c r="E30" s="1">
        <v>9.6999999999999993</v>
      </c>
      <c r="F30" s="1">
        <v>30.76</v>
      </c>
      <c r="G30" s="2">
        <v>256.39999999999998</v>
      </c>
      <c r="H30" s="21" t="s">
        <v>130</v>
      </c>
    </row>
    <row r="31" spans="1:8" s="20" customFormat="1">
      <c r="A31" s="113" t="s">
        <v>35</v>
      </c>
      <c r="B31" s="114"/>
      <c r="C31" s="22">
        <f>SUM(C29:C30)</f>
        <v>300</v>
      </c>
      <c r="D31" s="22">
        <f t="shared" ref="D31:G31" si="2">SUM(D29:D30)</f>
        <v>9.84</v>
      </c>
      <c r="E31" s="22">
        <f t="shared" si="2"/>
        <v>9.76</v>
      </c>
      <c r="F31" s="22">
        <f t="shared" si="2"/>
        <v>38.760000000000005</v>
      </c>
      <c r="G31" s="22">
        <f t="shared" si="2"/>
        <v>289.09999999999997</v>
      </c>
      <c r="H31" s="23"/>
    </row>
    <row r="32" spans="1:8" s="20" customFormat="1" ht="13.8" thickBot="1">
      <c r="A32" s="127" t="s">
        <v>36</v>
      </c>
      <c r="B32" s="128"/>
      <c r="C32" s="24">
        <f>SUM(C31,C28,C19)</f>
        <v>1760</v>
      </c>
      <c r="D32" s="24">
        <f t="shared" ref="D32:F32" si="3">SUM(D31,D28,D19)</f>
        <v>58.22999999999999</v>
      </c>
      <c r="E32" s="24">
        <f t="shared" si="3"/>
        <v>61.739999999999995</v>
      </c>
      <c r="F32" s="24">
        <f t="shared" si="3"/>
        <v>239.01999999999998</v>
      </c>
      <c r="G32" s="24">
        <f>SUM(G31,G28,G19)</f>
        <v>1702.27</v>
      </c>
      <c r="H32" s="25"/>
    </row>
    <row r="33" spans="1:8" s="20" customFormat="1">
      <c r="A33" s="121" t="s">
        <v>37</v>
      </c>
      <c r="B33" s="122"/>
      <c r="C33" s="122"/>
      <c r="D33" s="122"/>
      <c r="E33" s="122"/>
      <c r="F33" s="122"/>
      <c r="G33" s="122"/>
      <c r="H33" s="129"/>
    </row>
    <row r="34" spans="1:8">
      <c r="A34" s="113" t="s">
        <v>11</v>
      </c>
      <c r="B34" s="3" t="s">
        <v>38</v>
      </c>
      <c r="C34" s="4">
        <v>250</v>
      </c>
      <c r="D34" s="1">
        <v>14</v>
      </c>
      <c r="E34" s="1">
        <v>17.63</v>
      </c>
      <c r="F34" s="1">
        <v>25.13</v>
      </c>
      <c r="G34" s="2">
        <v>307.08</v>
      </c>
      <c r="H34" s="21">
        <v>250</v>
      </c>
    </row>
    <row r="35" spans="1:8">
      <c r="A35" s="113"/>
      <c r="B35" s="3" t="s">
        <v>39</v>
      </c>
      <c r="C35" s="4">
        <v>100</v>
      </c>
      <c r="D35" s="1">
        <v>7.62</v>
      </c>
      <c r="E35" s="1">
        <v>4.17</v>
      </c>
      <c r="F35" s="1">
        <v>51.26</v>
      </c>
      <c r="G35" s="2">
        <v>296.07</v>
      </c>
      <c r="H35" s="21">
        <v>438</v>
      </c>
    </row>
    <row r="36" spans="1:8">
      <c r="A36" s="113"/>
      <c r="B36" s="3" t="s">
        <v>40</v>
      </c>
      <c r="C36" s="4">
        <v>200</v>
      </c>
      <c r="D36" s="1">
        <v>0.22</v>
      </c>
      <c r="E36" s="1">
        <v>0</v>
      </c>
      <c r="F36" s="1">
        <v>7.08</v>
      </c>
      <c r="G36" s="2">
        <v>29.12</v>
      </c>
      <c r="H36" s="21">
        <v>144</v>
      </c>
    </row>
    <row r="37" spans="1:8" s="20" customFormat="1">
      <c r="A37" s="113" t="s">
        <v>17</v>
      </c>
      <c r="B37" s="114"/>
      <c r="C37" s="22">
        <f>SUM(C34:C36)</f>
        <v>550</v>
      </c>
      <c r="D37" s="22">
        <f t="shared" ref="D37:G37" si="4">SUM(D34:D36)</f>
        <v>21.84</v>
      </c>
      <c r="E37" s="22">
        <f t="shared" si="4"/>
        <v>21.799999999999997</v>
      </c>
      <c r="F37" s="22">
        <f t="shared" si="4"/>
        <v>83.47</v>
      </c>
      <c r="G37" s="22">
        <f t="shared" si="4"/>
        <v>632.27</v>
      </c>
      <c r="H37" s="23"/>
    </row>
    <row r="38" spans="1:8">
      <c r="A38" s="113" t="s">
        <v>18</v>
      </c>
      <c r="B38" s="3" t="s">
        <v>42</v>
      </c>
      <c r="C38" s="4">
        <v>100</v>
      </c>
      <c r="D38" s="1">
        <v>1.73</v>
      </c>
      <c r="E38" s="1">
        <v>3.09</v>
      </c>
      <c r="F38" s="1">
        <v>7.51</v>
      </c>
      <c r="G38" s="2">
        <v>65.22</v>
      </c>
      <c r="H38" s="5" t="s">
        <v>41</v>
      </c>
    </row>
    <row r="39" spans="1:8">
      <c r="A39" s="113"/>
      <c r="B39" s="3" t="s">
        <v>43</v>
      </c>
      <c r="C39" s="4">
        <v>250</v>
      </c>
      <c r="D39" s="1">
        <v>2.1</v>
      </c>
      <c r="E39" s="1">
        <v>5.27</v>
      </c>
      <c r="F39" s="1">
        <v>16.75</v>
      </c>
      <c r="G39" s="2">
        <v>187.53</v>
      </c>
      <c r="H39" s="21">
        <v>131</v>
      </c>
    </row>
    <row r="40" spans="1:8">
      <c r="A40" s="113"/>
      <c r="B40" s="3" t="s">
        <v>44</v>
      </c>
      <c r="C40" s="4">
        <v>100</v>
      </c>
      <c r="D40" s="1">
        <v>17.329999999999998</v>
      </c>
      <c r="E40" s="1">
        <v>18.510000000000002</v>
      </c>
      <c r="F40" s="1">
        <v>38.81</v>
      </c>
      <c r="G40" s="2">
        <v>217.33</v>
      </c>
      <c r="H40" s="21">
        <v>343</v>
      </c>
    </row>
    <row r="41" spans="1:8">
      <c r="A41" s="113"/>
      <c r="B41" s="3" t="s">
        <v>45</v>
      </c>
      <c r="C41" s="4">
        <v>180</v>
      </c>
      <c r="D41" s="1">
        <v>3.91</v>
      </c>
      <c r="E41" s="1">
        <v>3.42</v>
      </c>
      <c r="F41" s="1">
        <v>26.41</v>
      </c>
      <c r="G41" s="2">
        <v>245.16</v>
      </c>
      <c r="H41" s="21">
        <v>312</v>
      </c>
    </row>
    <row r="42" spans="1:8">
      <c r="A42" s="113"/>
      <c r="B42" s="3" t="s">
        <v>46</v>
      </c>
      <c r="C42" s="4">
        <v>200</v>
      </c>
      <c r="D42" s="1">
        <v>0.22</v>
      </c>
      <c r="E42" s="1">
        <v>0.1</v>
      </c>
      <c r="F42" s="1">
        <v>10.119999999999999</v>
      </c>
      <c r="G42" s="2">
        <v>41.8</v>
      </c>
      <c r="H42" s="21">
        <v>519</v>
      </c>
    </row>
    <row r="43" spans="1:8">
      <c r="A43" s="113"/>
      <c r="B43" s="3" t="s">
        <v>28</v>
      </c>
      <c r="C43" s="4">
        <v>30</v>
      </c>
      <c r="D43" s="1">
        <v>1.98</v>
      </c>
      <c r="E43" s="1">
        <v>0.27</v>
      </c>
      <c r="F43" s="1">
        <v>11.4</v>
      </c>
      <c r="G43" s="2">
        <v>59.7</v>
      </c>
      <c r="H43" s="21"/>
    </row>
    <row r="44" spans="1:8">
      <c r="A44" s="113"/>
      <c r="B44" s="3" t="s">
        <v>29</v>
      </c>
      <c r="C44" s="4">
        <v>30</v>
      </c>
      <c r="D44" s="1">
        <v>1.98</v>
      </c>
      <c r="E44" s="1">
        <v>0.36</v>
      </c>
      <c r="F44" s="1">
        <v>10.02</v>
      </c>
      <c r="G44" s="2">
        <v>52.2</v>
      </c>
      <c r="H44" s="21"/>
    </row>
    <row r="45" spans="1:8" s="20" customFormat="1">
      <c r="A45" s="113" t="s">
        <v>30</v>
      </c>
      <c r="B45" s="114"/>
      <c r="C45" s="22">
        <f>SUM(C38:C44)</f>
        <v>890</v>
      </c>
      <c r="D45" s="22">
        <f t="shared" ref="D45:G45" si="5">SUM(D38:D44)</f>
        <v>29.249999999999996</v>
      </c>
      <c r="E45" s="22">
        <f t="shared" si="5"/>
        <v>31.02</v>
      </c>
      <c r="F45" s="22">
        <f t="shared" si="5"/>
        <v>121.02000000000001</v>
      </c>
      <c r="G45" s="22">
        <f t="shared" si="5"/>
        <v>868.94</v>
      </c>
      <c r="H45" s="23"/>
    </row>
    <row r="46" spans="1:8">
      <c r="A46" s="113" t="s">
        <v>31</v>
      </c>
      <c r="B46" s="3" t="s">
        <v>49</v>
      </c>
      <c r="C46" s="4">
        <v>200</v>
      </c>
      <c r="D46" s="1">
        <v>0</v>
      </c>
      <c r="E46" s="1">
        <v>0</v>
      </c>
      <c r="F46" s="1">
        <v>22</v>
      </c>
      <c r="G46" s="2">
        <v>80</v>
      </c>
      <c r="H46" s="21">
        <v>614</v>
      </c>
    </row>
    <row r="47" spans="1:8">
      <c r="A47" s="113"/>
      <c r="B47" s="3" t="s">
        <v>48</v>
      </c>
      <c r="C47" s="4">
        <v>100</v>
      </c>
      <c r="D47" s="1">
        <v>9.6999999999999993</v>
      </c>
      <c r="E47" s="1">
        <v>10.199999999999999</v>
      </c>
      <c r="F47" s="1">
        <v>25.6</v>
      </c>
      <c r="G47" s="2">
        <v>243.5</v>
      </c>
      <c r="H47" s="5" t="s">
        <v>47</v>
      </c>
    </row>
    <row r="48" spans="1:8" s="20" customFormat="1">
      <c r="A48" s="113" t="s">
        <v>35</v>
      </c>
      <c r="B48" s="114"/>
      <c r="C48" s="22">
        <f>SUM(C46:C47)</f>
        <v>300</v>
      </c>
      <c r="D48" s="22">
        <f t="shared" ref="D48:G48" si="6">SUM(D46:D47)</f>
        <v>9.6999999999999993</v>
      </c>
      <c r="E48" s="22">
        <f t="shared" si="6"/>
        <v>10.199999999999999</v>
      </c>
      <c r="F48" s="22">
        <f t="shared" si="6"/>
        <v>47.6</v>
      </c>
      <c r="G48" s="22">
        <f t="shared" si="6"/>
        <v>323.5</v>
      </c>
      <c r="H48" s="23"/>
    </row>
    <row r="49" spans="1:8" s="20" customFormat="1" ht="13.8" thickBot="1">
      <c r="A49" s="127" t="s">
        <v>36</v>
      </c>
      <c r="B49" s="128"/>
      <c r="C49" s="24">
        <f>SUM(C48,C45,C37)</f>
        <v>1740</v>
      </c>
      <c r="D49" s="24">
        <f t="shared" ref="D49:G49" si="7">SUM(D48,D45,D37)</f>
        <v>60.789999999999992</v>
      </c>
      <c r="E49" s="24">
        <f t="shared" si="7"/>
        <v>63.019999999999996</v>
      </c>
      <c r="F49" s="24">
        <f t="shared" si="7"/>
        <v>252.09</v>
      </c>
      <c r="G49" s="24">
        <f t="shared" si="7"/>
        <v>1824.71</v>
      </c>
      <c r="H49" s="25"/>
    </row>
    <row r="50" spans="1:8" s="20" customFormat="1">
      <c r="A50" s="121" t="s">
        <v>50</v>
      </c>
      <c r="B50" s="122"/>
      <c r="C50" s="122"/>
      <c r="D50" s="122"/>
      <c r="E50" s="122"/>
      <c r="F50" s="122"/>
      <c r="G50" s="122"/>
      <c r="H50" s="129"/>
    </row>
    <row r="51" spans="1:8">
      <c r="A51" s="113" t="s">
        <v>11</v>
      </c>
      <c r="B51" s="3" t="s">
        <v>52</v>
      </c>
      <c r="C51" s="4">
        <v>250</v>
      </c>
      <c r="D51" s="1">
        <v>21.05</v>
      </c>
      <c r="E51" s="1">
        <v>20.079999999999998</v>
      </c>
      <c r="F51" s="1">
        <v>76.849999999999994</v>
      </c>
      <c r="G51" s="2">
        <v>499.95</v>
      </c>
      <c r="H51" s="5" t="s">
        <v>51</v>
      </c>
    </row>
    <row r="52" spans="1:8">
      <c r="A52" s="113"/>
      <c r="B52" s="3" t="s">
        <v>53</v>
      </c>
      <c r="C52" s="4">
        <v>100</v>
      </c>
      <c r="D52" s="1">
        <v>0.4</v>
      </c>
      <c r="E52" s="1">
        <v>0.4</v>
      </c>
      <c r="F52" s="1">
        <v>9.8000000000000007</v>
      </c>
      <c r="G52" s="2">
        <v>47</v>
      </c>
      <c r="H52" s="5"/>
    </row>
    <row r="53" spans="1:8">
      <c r="A53" s="113"/>
      <c r="B53" s="3" t="s">
        <v>55</v>
      </c>
      <c r="C53" s="4">
        <v>200</v>
      </c>
      <c r="D53" s="1">
        <v>0</v>
      </c>
      <c r="E53" s="1">
        <v>0</v>
      </c>
      <c r="F53" s="1">
        <v>6.98</v>
      </c>
      <c r="G53" s="2">
        <v>26.54</v>
      </c>
      <c r="H53" s="5" t="s">
        <v>54</v>
      </c>
    </row>
    <row r="54" spans="1:8" s="20" customFormat="1">
      <c r="A54" s="113" t="s">
        <v>17</v>
      </c>
      <c r="B54" s="114"/>
      <c r="C54" s="22">
        <f>SUM(C51:C53)</f>
        <v>550</v>
      </c>
      <c r="D54" s="22">
        <f t="shared" ref="D54:G54" si="8">SUM(D51:D53)</f>
        <v>21.45</v>
      </c>
      <c r="E54" s="22">
        <f t="shared" si="8"/>
        <v>20.479999999999997</v>
      </c>
      <c r="F54" s="22">
        <f t="shared" si="8"/>
        <v>93.63</v>
      </c>
      <c r="G54" s="22">
        <f t="shared" si="8"/>
        <v>573.49</v>
      </c>
      <c r="H54" s="23"/>
    </row>
    <row r="55" spans="1:8">
      <c r="A55" s="113" t="s">
        <v>18</v>
      </c>
      <c r="B55" s="3" t="s">
        <v>56</v>
      </c>
      <c r="C55" s="4">
        <v>100</v>
      </c>
      <c r="D55" s="1">
        <v>1.5</v>
      </c>
      <c r="E55" s="1">
        <v>0.1</v>
      </c>
      <c r="F55" s="1">
        <v>8.8000000000000007</v>
      </c>
      <c r="G55" s="2">
        <v>42</v>
      </c>
      <c r="H55" s="21">
        <v>17</v>
      </c>
    </row>
    <row r="56" spans="1:8">
      <c r="A56" s="113"/>
      <c r="B56" s="3" t="s">
        <v>58</v>
      </c>
      <c r="C56" s="4">
        <v>250</v>
      </c>
      <c r="D56" s="1">
        <v>3.4</v>
      </c>
      <c r="E56" s="1">
        <v>5.5</v>
      </c>
      <c r="F56" s="1">
        <v>19.03</v>
      </c>
      <c r="G56" s="2">
        <v>139.62</v>
      </c>
      <c r="H56" s="5" t="s">
        <v>57</v>
      </c>
    </row>
    <row r="57" spans="1:8">
      <c r="A57" s="113"/>
      <c r="B57" s="3" t="s">
        <v>129</v>
      </c>
      <c r="C57" s="4">
        <v>100</v>
      </c>
      <c r="D57" s="1">
        <v>11.67</v>
      </c>
      <c r="E57" s="1">
        <v>12.98</v>
      </c>
      <c r="F57" s="1">
        <v>11.09</v>
      </c>
      <c r="G57" s="2">
        <v>169.89</v>
      </c>
      <c r="H57" s="5" t="s">
        <v>59</v>
      </c>
    </row>
    <row r="58" spans="1:8">
      <c r="A58" s="113"/>
      <c r="B58" s="3" t="s">
        <v>61</v>
      </c>
      <c r="C58" s="4">
        <v>180</v>
      </c>
      <c r="D58" s="1">
        <v>8.2799999999999994</v>
      </c>
      <c r="E58" s="1">
        <v>10.45</v>
      </c>
      <c r="F58" s="1">
        <v>43.09</v>
      </c>
      <c r="G58" s="2">
        <v>283.79000000000002</v>
      </c>
      <c r="H58" s="5" t="s">
        <v>60</v>
      </c>
    </row>
    <row r="59" spans="1:8">
      <c r="A59" s="113"/>
      <c r="B59" s="3" t="s">
        <v>63</v>
      </c>
      <c r="C59" s="4">
        <v>200</v>
      </c>
      <c r="D59" s="1">
        <v>0</v>
      </c>
      <c r="E59" s="1">
        <v>0</v>
      </c>
      <c r="F59" s="1">
        <v>19</v>
      </c>
      <c r="G59" s="2">
        <v>75</v>
      </c>
      <c r="H59" s="5" t="s">
        <v>62</v>
      </c>
    </row>
    <row r="60" spans="1:8">
      <c r="A60" s="113"/>
      <c r="B60" s="3" t="s">
        <v>28</v>
      </c>
      <c r="C60" s="4">
        <v>30</v>
      </c>
      <c r="D60" s="1">
        <v>1.98</v>
      </c>
      <c r="E60" s="1">
        <v>0.27</v>
      </c>
      <c r="F60" s="1">
        <v>11.4</v>
      </c>
      <c r="G60" s="2">
        <v>59.7</v>
      </c>
      <c r="H60" s="21">
        <v>108</v>
      </c>
    </row>
    <row r="61" spans="1:8">
      <c r="A61" s="113"/>
      <c r="B61" s="3" t="s">
        <v>29</v>
      </c>
      <c r="C61" s="4">
        <v>30</v>
      </c>
      <c r="D61" s="1">
        <v>1.98</v>
      </c>
      <c r="E61" s="1">
        <v>0.36</v>
      </c>
      <c r="F61" s="1">
        <v>10.02</v>
      </c>
      <c r="G61" s="2">
        <v>52.2</v>
      </c>
      <c r="H61" s="21">
        <v>109</v>
      </c>
    </row>
    <row r="62" spans="1:8" s="20" customFormat="1">
      <c r="A62" s="113" t="s">
        <v>30</v>
      </c>
      <c r="B62" s="114"/>
      <c r="C62" s="22">
        <f>SUM(C55:C61)</f>
        <v>890</v>
      </c>
      <c r="D62" s="22">
        <f t="shared" ref="D62:G62" si="9">SUM(D55:D61)</f>
        <v>28.810000000000002</v>
      </c>
      <c r="E62" s="22">
        <f t="shared" si="9"/>
        <v>29.659999999999997</v>
      </c>
      <c r="F62" s="22">
        <f t="shared" si="9"/>
        <v>122.43</v>
      </c>
      <c r="G62" s="22">
        <f t="shared" si="9"/>
        <v>822.2</v>
      </c>
      <c r="H62" s="23"/>
    </row>
    <row r="63" spans="1:8">
      <c r="A63" s="113" t="s">
        <v>31</v>
      </c>
      <c r="B63" s="3" t="s">
        <v>65</v>
      </c>
      <c r="C63" s="4">
        <v>200</v>
      </c>
      <c r="D63" s="1">
        <v>1.08</v>
      </c>
      <c r="E63" s="1">
        <v>0.96</v>
      </c>
      <c r="F63" s="1">
        <v>8.44</v>
      </c>
      <c r="G63" s="2">
        <v>46.44</v>
      </c>
      <c r="H63" s="5" t="s">
        <v>64</v>
      </c>
    </row>
    <row r="64" spans="1:8">
      <c r="A64" s="113"/>
      <c r="B64" s="3" t="s">
        <v>66</v>
      </c>
      <c r="C64" s="4">
        <v>100</v>
      </c>
      <c r="D64" s="1">
        <v>8.18</v>
      </c>
      <c r="E64" s="1">
        <v>8.7200000000000006</v>
      </c>
      <c r="F64" s="1">
        <v>38.770000000000003</v>
      </c>
      <c r="G64" s="2">
        <v>282.26</v>
      </c>
      <c r="H64" s="21">
        <v>563</v>
      </c>
    </row>
    <row r="65" spans="1:8" s="20" customFormat="1">
      <c r="A65" s="113" t="s">
        <v>35</v>
      </c>
      <c r="B65" s="114"/>
      <c r="C65" s="22">
        <f>SUM(C63:C64)</f>
        <v>300</v>
      </c>
      <c r="D65" s="22">
        <f t="shared" ref="D65:G65" si="10">SUM(D63:D64)</f>
        <v>9.26</v>
      </c>
      <c r="E65" s="22">
        <f t="shared" si="10"/>
        <v>9.68</v>
      </c>
      <c r="F65" s="22">
        <f t="shared" si="10"/>
        <v>47.21</v>
      </c>
      <c r="G65" s="22">
        <f t="shared" si="10"/>
        <v>328.7</v>
      </c>
      <c r="H65" s="23"/>
    </row>
    <row r="66" spans="1:8" s="20" customFormat="1" ht="13.8" thickBot="1">
      <c r="A66" s="127" t="s">
        <v>36</v>
      </c>
      <c r="B66" s="128"/>
      <c r="C66" s="24">
        <f>SUM(C65,C62,C54)</f>
        <v>1740</v>
      </c>
      <c r="D66" s="24">
        <f t="shared" ref="D66:G66" si="11">SUM(D65,D62,D54)</f>
        <v>59.519999999999996</v>
      </c>
      <c r="E66" s="24">
        <f t="shared" si="11"/>
        <v>59.819999999999993</v>
      </c>
      <c r="F66" s="24">
        <f t="shared" si="11"/>
        <v>263.27</v>
      </c>
      <c r="G66" s="24">
        <f t="shared" si="11"/>
        <v>1724.39</v>
      </c>
      <c r="H66" s="25"/>
    </row>
    <row r="67" spans="1:8" s="20" customFormat="1">
      <c r="A67" s="121" t="s">
        <v>67</v>
      </c>
      <c r="B67" s="122"/>
      <c r="C67" s="122"/>
      <c r="D67" s="122"/>
      <c r="E67" s="122"/>
      <c r="F67" s="122"/>
      <c r="G67" s="122"/>
      <c r="H67" s="129"/>
    </row>
    <row r="68" spans="1:8">
      <c r="A68" s="113" t="s">
        <v>11</v>
      </c>
      <c r="B68" s="3" t="s">
        <v>110</v>
      </c>
      <c r="C68" s="4">
        <v>250</v>
      </c>
      <c r="D68" s="1">
        <v>8</v>
      </c>
      <c r="E68" s="1">
        <v>8.9700000000000006</v>
      </c>
      <c r="F68" s="1">
        <v>34.049999999999997</v>
      </c>
      <c r="G68" s="2">
        <v>330.55</v>
      </c>
      <c r="H68" s="21">
        <v>266</v>
      </c>
    </row>
    <row r="69" spans="1:8">
      <c r="A69" s="113"/>
      <c r="B69" s="3" t="s">
        <v>68</v>
      </c>
      <c r="C69" s="4">
        <v>100</v>
      </c>
      <c r="D69" s="1">
        <v>10</v>
      </c>
      <c r="E69" s="1">
        <v>9.8000000000000007</v>
      </c>
      <c r="F69" s="1">
        <v>37.35</v>
      </c>
      <c r="G69" s="2">
        <v>222.65</v>
      </c>
      <c r="H69" s="21">
        <v>574</v>
      </c>
    </row>
    <row r="70" spans="1:8">
      <c r="A70" s="113"/>
      <c r="B70" s="3" t="s">
        <v>16</v>
      </c>
      <c r="C70" s="4">
        <v>200</v>
      </c>
      <c r="D70" s="1">
        <v>0.2</v>
      </c>
      <c r="E70" s="1">
        <v>0.06</v>
      </c>
      <c r="F70" s="1">
        <v>7.06</v>
      </c>
      <c r="G70" s="2">
        <v>28.04</v>
      </c>
      <c r="H70" s="21">
        <v>143</v>
      </c>
    </row>
    <row r="71" spans="1:8" s="20" customFormat="1">
      <c r="A71" s="113" t="s">
        <v>17</v>
      </c>
      <c r="B71" s="114"/>
      <c r="C71" s="22">
        <f>SUM(C68:C70)</f>
        <v>550</v>
      </c>
      <c r="D71" s="22">
        <f t="shared" ref="D71:G71" si="12">SUM(D68:D70)</f>
        <v>18.2</v>
      </c>
      <c r="E71" s="22">
        <f t="shared" si="12"/>
        <v>18.830000000000002</v>
      </c>
      <c r="F71" s="22">
        <f t="shared" si="12"/>
        <v>78.460000000000008</v>
      </c>
      <c r="G71" s="22">
        <f t="shared" si="12"/>
        <v>581.24</v>
      </c>
      <c r="H71" s="23"/>
    </row>
    <row r="72" spans="1:8">
      <c r="A72" s="113" t="s">
        <v>18</v>
      </c>
      <c r="B72" s="3" t="s">
        <v>70</v>
      </c>
      <c r="C72" s="4">
        <v>100</v>
      </c>
      <c r="D72" s="1">
        <v>1.64</v>
      </c>
      <c r="E72" s="1">
        <v>3.09</v>
      </c>
      <c r="F72" s="1">
        <v>7.63</v>
      </c>
      <c r="G72" s="2">
        <v>65.36</v>
      </c>
      <c r="H72" s="5" t="s">
        <v>69</v>
      </c>
    </row>
    <row r="73" spans="1:8" ht="26.4">
      <c r="A73" s="113"/>
      <c r="B73" s="3" t="s">
        <v>71</v>
      </c>
      <c r="C73" s="4">
        <v>250</v>
      </c>
      <c r="D73" s="1">
        <v>4.28</v>
      </c>
      <c r="E73" s="1">
        <v>3.22</v>
      </c>
      <c r="F73" s="1">
        <v>25.05</v>
      </c>
      <c r="G73" s="2">
        <v>167.9</v>
      </c>
      <c r="H73" s="21">
        <v>147</v>
      </c>
    </row>
    <row r="74" spans="1:8">
      <c r="A74" s="113"/>
      <c r="B74" s="3" t="s">
        <v>72</v>
      </c>
      <c r="C74" s="4">
        <v>280</v>
      </c>
      <c r="D74" s="1">
        <v>19.57</v>
      </c>
      <c r="E74" s="1">
        <v>22.02</v>
      </c>
      <c r="F74" s="1">
        <v>55.1</v>
      </c>
      <c r="G74" s="2">
        <v>453.97</v>
      </c>
      <c r="H74" s="21">
        <v>407</v>
      </c>
    </row>
    <row r="75" spans="1:8">
      <c r="A75" s="113"/>
      <c r="B75" s="3" t="s">
        <v>27</v>
      </c>
      <c r="C75" s="4">
        <v>200</v>
      </c>
      <c r="D75" s="1">
        <v>0.04</v>
      </c>
      <c r="E75" s="1">
        <v>0</v>
      </c>
      <c r="F75" s="1">
        <v>9.3000000000000007</v>
      </c>
      <c r="G75" s="2">
        <v>35.42</v>
      </c>
      <c r="H75" s="21">
        <v>508</v>
      </c>
    </row>
    <row r="76" spans="1:8">
      <c r="A76" s="113"/>
      <c r="B76" s="3" t="s">
        <v>28</v>
      </c>
      <c r="C76" s="4">
        <v>30</v>
      </c>
      <c r="D76" s="1">
        <v>1.98</v>
      </c>
      <c r="E76" s="1">
        <v>0.27</v>
      </c>
      <c r="F76" s="1">
        <v>11.4</v>
      </c>
      <c r="G76" s="2">
        <v>59.7</v>
      </c>
      <c r="H76" s="21"/>
    </row>
    <row r="77" spans="1:8">
      <c r="A77" s="113"/>
      <c r="B77" s="3" t="s">
        <v>29</v>
      </c>
      <c r="C77" s="4">
        <v>30</v>
      </c>
      <c r="D77" s="1">
        <v>1.98</v>
      </c>
      <c r="E77" s="1">
        <v>0.36</v>
      </c>
      <c r="F77" s="1">
        <v>10.02</v>
      </c>
      <c r="G77" s="2">
        <v>52.2</v>
      </c>
      <c r="H77" s="21"/>
    </row>
    <row r="78" spans="1:8" s="20" customFormat="1">
      <c r="A78" s="113" t="s">
        <v>30</v>
      </c>
      <c r="B78" s="114"/>
      <c r="C78" s="22">
        <f>SUM(C72:C77)</f>
        <v>890</v>
      </c>
      <c r="D78" s="22">
        <f t="shared" ref="D78:G78" si="13">SUM(D72:D77)</f>
        <v>29.490000000000002</v>
      </c>
      <c r="E78" s="22">
        <f t="shared" si="13"/>
        <v>28.959999999999997</v>
      </c>
      <c r="F78" s="22">
        <f t="shared" si="13"/>
        <v>118.5</v>
      </c>
      <c r="G78" s="22">
        <f t="shared" si="13"/>
        <v>834.55000000000007</v>
      </c>
      <c r="H78" s="23"/>
    </row>
    <row r="79" spans="1:8">
      <c r="A79" s="113" t="s">
        <v>31</v>
      </c>
      <c r="B79" s="3" t="s">
        <v>74</v>
      </c>
      <c r="C79" s="4">
        <v>200</v>
      </c>
      <c r="D79" s="1">
        <v>0.12</v>
      </c>
      <c r="E79" s="1">
        <v>0.06</v>
      </c>
      <c r="F79" s="1">
        <v>8.0399999999999991</v>
      </c>
      <c r="G79" s="2">
        <v>32.28</v>
      </c>
      <c r="H79" s="5" t="s">
        <v>73</v>
      </c>
    </row>
    <row r="80" spans="1:8">
      <c r="A80" s="113"/>
      <c r="B80" s="3" t="s">
        <v>76</v>
      </c>
      <c r="C80" s="4">
        <v>100</v>
      </c>
      <c r="D80" s="1">
        <v>9.85</v>
      </c>
      <c r="E80" s="1">
        <v>10.59</v>
      </c>
      <c r="F80" s="1">
        <v>32.82</v>
      </c>
      <c r="G80" s="2">
        <v>267.83</v>
      </c>
      <c r="H80" s="5" t="s">
        <v>75</v>
      </c>
    </row>
    <row r="81" spans="1:8" s="20" customFormat="1">
      <c r="A81" s="113" t="s">
        <v>35</v>
      </c>
      <c r="B81" s="114"/>
      <c r="C81" s="22">
        <f>SUM(C79:C80)</f>
        <v>300</v>
      </c>
      <c r="D81" s="22">
        <f t="shared" ref="D81:G81" si="14">SUM(D79:D80)</f>
        <v>9.9699999999999989</v>
      </c>
      <c r="E81" s="22">
        <f t="shared" si="14"/>
        <v>10.65</v>
      </c>
      <c r="F81" s="22">
        <f t="shared" si="14"/>
        <v>40.86</v>
      </c>
      <c r="G81" s="22">
        <f t="shared" si="14"/>
        <v>300.11</v>
      </c>
      <c r="H81" s="23"/>
    </row>
    <row r="82" spans="1:8" s="20" customFormat="1" ht="13.8" thickBot="1">
      <c r="A82" s="127" t="s">
        <v>36</v>
      </c>
      <c r="B82" s="128"/>
      <c r="C82" s="24">
        <f>SUM(C81,C78,C71)</f>
        <v>1740</v>
      </c>
      <c r="D82" s="24">
        <f t="shared" ref="D82:G82" si="15">SUM(D81,D78,D71)</f>
        <v>57.66</v>
      </c>
      <c r="E82" s="24">
        <f t="shared" si="15"/>
        <v>58.44</v>
      </c>
      <c r="F82" s="24">
        <f t="shared" si="15"/>
        <v>237.82000000000002</v>
      </c>
      <c r="G82" s="24">
        <f t="shared" si="15"/>
        <v>1715.9</v>
      </c>
      <c r="H82" s="25"/>
    </row>
    <row r="83" spans="1:8" s="20" customFormat="1">
      <c r="A83" s="121" t="s">
        <v>77</v>
      </c>
      <c r="B83" s="122"/>
      <c r="C83" s="122"/>
      <c r="D83" s="122"/>
      <c r="E83" s="122"/>
      <c r="F83" s="122"/>
      <c r="G83" s="122"/>
      <c r="H83" s="129"/>
    </row>
    <row r="84" spans="1:8">
      <c r="A84" s="113" t="s">
        <v>11</v>
      </c>
      <c r="B84" s="3" t="s">
        <v>79</v>
      </c>
      <c r="C84" s="4">
        <v>250</v>
      </c>
      <c r="D84" s="1">
        <v>19.63</v>
      </c>
      <c r="E84" s="1">
        <v>20.8</v>
      </c>
      <c r="F84" s="1">
        <v>64.48</v>
      </c>
      <c r="G84" s="2">
        <v>494.56</v>
      </c>
      <c r="H84" s="5" t="s">
        <v>78</v>
      </c>
    </row>
    <row r="85" spans="1:8">
      <c r="A85" s="113"/>
      <c r="B85" s="3" t="s">
        <v>53</v>
      </c>
      <c r="C85" s="4">
        <v>100</v>
      </c>
      <c r="D85" s="1">
        <v>0.4</v>
      </c>
      <c r="E85" s="1">
        <v>0.4</v>
      </c>
      <c r="F85" s="1">
        <v>9.8000000000000007</v>
      </c>
      <c r="G85" s="2">
        <v>47</v>
      </c>
      <c r="H85" s="5"/>
    </row>
    <row r="86" spans="1:8">
      <c r="A86" s="113"/>
      <c r="B86" s="3" t="s">
        <v>40</v>
      </c>
      <c r="C86" s="4">
        <v>200</v>
      </c>
      <c r="D86" s="1">
        <v>0.22</v>
      </c>
      <c r="E86" s="1">
        <v>0</v>
      </c>
      <c r="F86" s="1">
        <v>7.08</v>
      </c>
      <c r="G86" s="2">
        <v>29.12</v>
      </c>
      <c r="H86" s="21">
        <v>144</v>
      </c>
    </row>
    <row r="87" spans="1:8" s="20" customFormat="1">
      <c r="A87" s="113" t="s">
        <v>17</v>
      </c>
      <c r="B87" s="114"/>
      <c r="C87" s="22">
        <f>SUM(C84:C86)</f>
        <v>550</v>
      </c>
      <c r="D87" s="22">
        <f t="shared" ref="D87:G87" si="16">SUM(D84:D86)</f>
        <v>20.249999999999996</v>
      </c>
      <c r="E87" s="22">
        <f t="shared" si="16"/>
        <v>21.2</v>
      </c>
      <c r="F87" s="22">
        <f t="shared" si="16"/>
        <v>81.36</v>
      </c>
      <c r="G87" s="22">
        <f t="shared" si="16"/>
        <v>570.67999999999995</v>
      </c>
      <c r="H87" s="23"/>
    </row>
    <row r="88" spans="1:8">
      <c r="A88" s="113" t="s">
        <v>18</v>
      </c>
      <c r="B88" s="3" t="s">
        <v>80</v>
      </c>
      <c r="C88" s="4">
        <v>100</v>
      </c>
      <c r="D88" s="1">
        <v>0.25</v>
      </c>
      <c r="E88" s="1">
        <v>1.04</v>
      </c>
      <c r="F88" s="1">
        <v>2.67</v>
      </c>
      <c r="G88" s="2">
        <v>20.92</v>
      </c>
      <c r="H88" s="21">
        <v>119</v>
      </c>
    </row>
    <row r="89" spans="1:8">
      <c r="A89" s="113"/>
      <c r="B89" s="3" t="s">
        <v>82</v>
      </c>
      <c r="C89" s="4">
        <v>250</v>
      </c>
      <c r="D89" s="1">
        <v>2.48</v>
      </c>
      <c r="E89" s="1">
        <v>6.37</v>
      </c>
      <c r="F89" s="1">
        <v>9.4499999999999993</v>
      </c>
      <c r="G89" s="2">
        <v>194.13</v>
      </c>
      <c r="H89" s="5" t="s">
        <v>81</v>
      </c>
    </row>
    <row r="90" spans="1:8">
      <c r="A90" s="113"/>
      <c r="B90" s="3" t="s">
        <v>133</v>
      </c>
      <c r="C90" s="4">
        <v>280</v>
      </c>
      <c r="D90" s="1">
        <v>21.61</v>
      </c>
      <c r="E90" s="1">
        <v>22.8</v>
      </c>
      <c r="F90" s="1">
        <v>71.89</v>
      </c>
      <c r="G90" s="2">
        <v>566.07000000000005</v>
      </c>
      <c r="H90" s="21">
        <v>265</v>
      </c>
    </row>
    <row r="91" spans="1:8">
      <c r="A91" s="113"/>
      <c r="B91" s="3" t="s">
        <v>46</v>
      </c>
      <c r="C91" s="4">
        <v>200</v>
      </c>
      <c r="D91" s="1">
        <v>0.22</v>
      </c>
      <c r="E91" s="1">
        <v>0.1</v>
      </c>
      <c r="F91" s="1">
        <v>10.119999999999999</v>
      </c>
      <c r="G91" s="2">
        <v>41.8</v>
      </c>
      <c r="H91" s="21">
        <v>519</v>
      </c>
    </row>
    <row r="92" spans="1:8">
      <c r="A92" s="113"/>
      <c r="B92" s="3" t="s">
        <v>28</v>
      </c>
      <c r="C92" s="4">
        <v>30</v>
      </c>
      <c r="D92" s="1">
        <v>1.98</v>
      </c>
      <c r="E92" s="1">
        <v>0.27</v>
      </c>
      <c r="F92" s="1">
        <v>11.4</v>
      </c>
      <c r="G92" s="2">
        <v>59.7</v>
      </c>
      <c r="H92" s="21"/>
    </row>
    <row r="93" spans="1:8">
      <c r="A93" s="113"/>
      <c r="B93" s="3" t="s">
        <v>29</v>
      </c>
      <c r="C93" s="4">
        <v>30</v>
      </c>
      <c r="D93" s="1">
        <v>1.98</v>
      </c>
      <c r="E93" s="1">
        <v>0.36</v>
      </c>
      <c r="F93" s="1">
        <v>10.02</v>
      </c>
      <c r="G93" s="2">
        <v>52.2</v>
      </c>
      <c r="H93" s="21"/>
    </row>
    <row r="94" spans="1:8" s="20" customFormat="1">
      <c r="A94" s="113" t="s">
        <v>30</v>
      </c>
      <c r="B94" s="114"/>
      <c r="C94" s="22">
        <f>SUM(C88:C93)</f>
        <v>890</v>
      </c>
      <c r="D94" s="22">
        <f t="shared" ref="D94:G94" si="17">SUM(D88:D93)</f>
        <v>28.52</v>
      </c>
      <c r="E94" s="22">
        <f t="shared" si="17"/>
        <v>30.94</v>
      </c>
      <c r="F94" s="22">
        <f t="shared" si="17"/>
        <v>115.55000000000001</v>
      </c>
      <c r="G94" s="22">
        <f t="shared" si="17"/>
        <v>934.82000000000016</v>
      </c>
      <c r="H94" s="23"/>
    </row>
    <row r="95" spans="1:8">
      <c r="A95" s="113" t="s">
        <v>31</v>
      </c>
      <c r="B95" s="3" t="s">
        <v>84</v>
      </c>
      <c r="C95" s="4">
        <v>200</v>
      </c>
      <c r="D95" s="1">
        <v>0.2</v>
      </c>
      <c r="E95" s="1">
        <v>0.2</v>
      </c>
      <c r="F95" s="1">
        <v>11.88</v>
      </c>
      <c r="G95" s="2">
        <v>50.04</v>
      </c>
      <c r="H95" s="5" t="s">
        <v>83</v>
      </c>
    </row>
    <row r="96" spans="1:8">
      <c r="A96" s="113"/>
      <c r="B96" s="3" t="s">
        <v>85</v>
      </c>
      <c r="C96" s="4">
        <v>100</v>
      </c>
      <c r="D96" s="1">
        <v>10.65</v>
      </c>
      <c r="E96" s="1">
        <v>10.32</v>
      </c>
      <c r="F96" s="1">
        <v>31.14</v>
      </c>
      <c r="G96" s="2">
        <v>224.11</v>
      </c>
      <c r="H96" s="21" t="s">
        <v>131</v>
      </c>
    </row>
    <row r="97" spans="1:8" s="20" customFormat="1">
      <c r="A97" s="113" t="s">
        <v>35</v>
      </c>
      <c r="B97" s="114"/>
      <c r="C97" s="22">
        <f>SUM(C95:C96)</f>
        <v>300</v>
      </c>
      <c r="D97" s="22">
        <f t="shared" ref="D97:G97" si="18">SUM(D95:D96)</f>
        <v>10.85</v>
      </c>
      <c r="E97" s="22">
        <f t="shared" si="18"/>
        <v>10.52</v>
      </c>
      <c r="F97" s="22">
        <f t="shared" si="18"/>
        <v>43.02</v>
      </c>
      <c r="G97" s="22">
        <f t="shared" si="18"/>
        <v>274.15000000000003</v>
      </c>
      <c r="H97" s="23"/>
    </row>
    <row r="98" spans="1:8" s="20" customFormat="1" ht="13.8" thickBot="1">
      <c r="A98" s="127" t="s">
        <v>36</v>
      </c>
      <c r="B98" s="128"/>
      <c r="C98" s="24">
        <f>SUM(C97,C94,C87)</f>
        <v>1740</v>
      </c>
      <c r="D98" s="24">
        <f t="shared" ref="D98:G98" si="19">SUM(D97,D94,D87)</f>
        <v>59.61999999999999</v>
      </c>
      <c r="E98" s="24">
        <f t="shared" si="19"/>
        <v>62.66</v>
      </c>
      <c r="F98" s="24">
        <f t="shared" si="19"/>
        <v>239.93</v>
      </c>
      <c r="G98" s="24">
        <f t="shared" si="19"/>
        <v>1779.65</v>
      </c>
      <c r="H98" s="25"/>
    </row>
    <row r="99" spans="1:8" s="20" customFormat="1">
      <c r="A99" s="121" t="s">
        <v>86</v>
      </c>
      <c r="B99" s="122"/>
      <c r="C99" s="122"/>
      <c r="D99" s="122"/>
      <c r="E99" s="122"/>
      <c r="F99" s="122"/>
      <c r="G99" s="122"/>
      <c r="H99" s="129"/>
    </row>
    <row r="100" spans="1:8">
      <c r="A100" s="113" t="s">
        <v>11</v>
      </c>
      <c r="B100" s="3" t="s">
        <v>38</v>
      </c>
      <c r="C100" s="4">
        <v>270</v>
      </c>
      <c r="D100" s="1">
        <v>15.12</v>
      </c>
      <c r="E100" s="1">
        <v>19.04</v>
      </c>
      <c r="F100" s="1">
        <v>27.14</v>
      </c>
      <c r="G100" s="2">
        <v>331.64</v>
      </c>
      <c r="H100" s="5">
        <v>250</v>
      </c>
    </row>
    <row r="101" spans="1:8">
      <c r="A101" s="113"/>
      <c r="B101" s="3" t="s">
        <v>88</v>
      </c>
      <c r="C101" s="4">
        <v>30</v>
      </c>
      <c r="D101" s="1">
        <v>0.21</v>
      </c>
      <c r="E101" s="1">
        <v>0.06</v>
      </c>
      <c r="F101" s="1">
        <v>19.23</v>
      </c>
      <c r="G101" s="2">
        <v>75</v>
      </c>
      <c r="H101" s="5" t="s">
        <v>87</v>
      </c>
    </row>
    <row r="102" spans="1:8">
      <c r="A102" s="113"/>
      <c r="B102" s="3" t="s">
        <v>14</v>
      </c>
      <c r="C102" s="4">
        <v>50</v>
      </c>
      <c r="D102" s="1">
        <v>3.75</v>
      </c>
      <c r="E102" s="1">
        <v>1.25</v>
      </c>
      <c r="F102" s="1">
        <v>26</v>
      </c>
      <c r="G102" s="2">
        <v>135</v>
      </c>
      <c r="H102" s="21"/>
    </row>
    <row r="103" spans="1:8">
      <c r="A103" s="113"/>
      <c r="B103" s="3" t="s">
        <v>40</v>
      </c>
      <c r="C103" s="4">
        <v>200</v>
      </c>
      <c r="D103" s="1">
        <v>0.22</v>
      </c>
      <c r="E103" s="1">
        <v>0</v>
      </c>
      <c r="F103" s="1">
        <v>7.08</v>
      </c>
      <c r="G103" s="2">
        <v>29.12</v>
      </c>
      <c r="H103" s="21">
        <v>144</v>
      </c>
    </row>
    <row r="104" spans="1:8" s="20" customFormat="1">
      <c r="A104" s="113" t="s">
        <v>17</v>
      </c>
      <c r="B104" s="114"/>
      <c r="C104" s="22">
        <f>SUM(C100:C103)</f>
        <v>550</v>
      </c>
      <c r="D104" s="22">
        <f t="shared" ref="D104:G104" si="20">SUM(D100:D103)</f>
        <v>19.299999999999997</v>
      </c>
      <c r="E104" s="22">
        <f t="shared" si="20"/>
        <v>20.349999999999998</v>
      </c>
      <c r="F104" s="22">
        <f t="shared" si="20"/>
        <v>79.45</v>
      </c>
      <c r="G104" s="22">
        <f t="shared" si="20"/>
        <v>570.76</v>
      </c>
      <c r="H104" s="23"/>
    </row>
    <row r="105" spans="1:8">
      <c r="A105" s="113" t="s">
        <v>18</v>
      </c>
      <c r="B105" s="3" t="s">
        <v>20</v>
      </c>
      <c r="C105" s="4">
        <v>100</v>
      </c>
      <c r="D105" s="1">
        <v>1.25</v>
      </c>
      <c r="E105" s="1">
        <v>5.09</v>
      </c>
      <c r="F105" s="1">
        <v>6.62</v>
      </c>
      <c r="G105" s="2">
        <v>78.55</v>
      </c>
      <c r="H105" s="5" t="s">
        <v>19</v>
      </c>
    </row>
    <row r="106" spans="1:8">
      <c r="A106" s="113"/>
      <c r="B106" s="3" t="s">
        <v>90</v>
      </c>
      <c r="C106" s="4">
        <v>250</v>
      </c>
      <c r="D106" s="1">
        <v>2.65</v>
      </c>
      <c r="E106" s="1">
        <v>4</v>
      </c>
      <c r="F106" s="1">
        <v>10.97</v>
      </c>
      <c r="G106" s="2">
        <v>165.95</v>
      </c>
      <c r="H106" s="5" t="s">
        <v>89</v>
      </c>
    </row>
    <row r="107" spans="1:8">
      <c r="A107" s="113"/>
      <c r="B107" s="3" t="s">
        <v>92</v>
      </c>
      <c r="C107" s="4">
        <v>100</v>
      </c>
      <c r="D107" s="1">
        <v>14.22</v>
      </c>
      <c r="E107" s="1">
        <v>19.88</v>
      </c>
      <c r="F107" s="1">
        <v>25.89</v>
      </c>
      <c r="G107" s="2">
        <v>239.53</v>
      </c>
      <c r="H107" s="5" t="s">
        <v>91</v>
      </c>
    </row>
    <row r="108" spans="1:8">
      <c r="A108" s="113"/>
      <c r="B108" s="3" t="s">
        <v>93</v>
      </c>
      <c r="C108" s="4">
        <v>180</v>
      </c>
      <c r="D108" s="1">
        <v>6.79</v>
      </c>
      <c r="E108" s="1">
        <v>3.01</v>
      </c>
      <c r="F108" s="1">
        <v>42.71</v>
      </c>
      <c r="G108" s="2">
        <v>229.68</v>
      </c>
      <c r="H108" s="21">
        <v>291</v>
      </c>
    </row>
    <row r="109" spans="1:8">
      <c r="A109" s="113"/>
      <c r="B109" s="3" t="s">
        <v>27</v>
      </c>
      <c r="C109" s="4">
        <v>200</v>
      </c>
      <c r="D109" s="1">
        <v>0.04</v>
      </c>
      <c r="E109" s="1">
        <v>0</v>
      </c>
      <c r="F109" s="1">
        <v>9.3000000000000007</v>
      </c>
      <c r="G109" s="2">
        <v>35.42</v>
      </c>
      <c r="H109" s="21">
        <v>508</v>
      </c>
    </row>
    <row r="110" spans="1:8">
      <c r="A110" s="113"/>
      <c r="B110" s="3" t="s">
        <v>28</v>
      </c>
      <c r="C110" s="4">
        <v>30</v>
      </c>
      <c r="D110" s="1">
        <v>1.98</v>
      </c>
      <c r="E110" s="1">
        <v>0.27</v>
      </c>
      <c r="F110" s="1">
        <v>11.4</v>
      </c>
      <c r="G110" s="2">
        <v>59.7</v>
      </c>
      <c r="H110" s="21"/>
    </row>
    <row r="111" spans="1:8">
      <c r="A111" s="113"/>
      <c r="B111" s="3" t="s">
        <v>29</v>
      </c>
      <c r="C111" s="4">
        <v>30</v>
      </c>
      <c r="D111" s="1">
        <v>1.98</v>
      </c>
      <c r="E111" s="1">
        <v>0.36</v>
      </c>
      <c r="F111" s="1">
        <v>10.02</v>
      </c>
      <c r="G111" s="2">
        <v>52.2</v>
      </c>
      <c r="H111" s="21"/>
    </row>
    <row r="112" spans="1:8" s="20" customFormat="1">
      <c r="A112" s="113" t="s">
        <v>30</v>
      </c>
      <c r="B112" s="114"/>
      <c r="C112" s="22">
        <f>SUM(C105:C111)</f>
        <v>890</v>
      </c>
      <c r="D112" s="22">
        <f t="shared" ref="D112:G112" si="21">SUM(D105:D111)</f>
        <v>28.91</v>
      </c>
      <c r="E112" s="22">
        <f t="shared" si="21"/>
        <v>32.61</v>
      </c>
      <c r="F112" s="22">
        <f t="shared" si="21"/>
        <v>116.91</v>
      </c>
      <c r="G112" s="22">
        <f t="shared" si="21"/>
        <v>861.03000000000009</v>
      </c>
      <c r="H112" s="23"/>
    </row>
    <row r="113" spans="1:8">
      <c r="A113" s="113" t="s">
        <v>31</v>
      </c>
      <c r="B113" s="3" t="s">
        <v>49</v>
      </c>
      <c r="C113" s="4">
        <v>200</v>
      </c>
      <c r="D113" s="1">
        <v>0</v>
      </c>
      <c r="E113" s="1">
        <v>0</v>
      </c>
      <c r="F113" s="1">
        <v>22</v>
      </c>
      <c r="G113" s="2">
        <v>80</v>
      </c>
      <c r="H113" s="21">
        <v>614</v>
      </c>
    </row>
    <row r="114" spans="1:8">
      <c r="A114" s="113"/>
      <c r="B114" s="3" t="s">
        <v>95</v>
      </c>
      <c r="C114" s="4">
        <v>100</v>
      </c>
      <c r="D114" s="1">
        <v>9.9600000000000009</v>
      </c>
      <c r="E114" s="1">
        <v>10.029999999999999</v>
      </c>
      <c r="F114" s="1">
        <v>25.32</v>
      </c>
      <c r="G114" s="2">
        <v>258.33</v>
      </c>
      <c r="H114" s="5" t="s">
        <v>94</v>
      </c>
    </row>
    <row r="115" spans="1:8" s="20" customFormat="1">
      <c r="A115" s="113" t="s">
        <v>35</v>
      </c>
      <c r="B115" s="114"/>
      <c r="C115" s="22">
        <f>SUM(C113:C114)</f>
        <v>300</v>
      </c>
      <c r="D115" s="22">
        <f t="shared" ref="D115:G115" si="22">SUM(D113:D114)</f>
        <v>9.9600000000000009</v>
      </c>
      <c r="E115" s="22">
        <f t="shared" si="22"/>
        <v>10.029999999999999</v>
      </c>
      <c r="F115" s="22">
        <f t="shared" si="22"/>
        <v>47.32</v>
      </c>
      <c r="G115" s="22">
        <f t="shared" si="22"/>
        <v>338.33</v>
      </c>
      <c r="H115" s="23"/>
    </row>
    <row r="116" spans="1:8" s="20" customFormat="1" ht="13.8" thickBot="1">
      <c r="A116" s="127" t="s">
        <v>36</v>
      </c>
      <c r="B116" s="128"/>
      <c r="C116" s="24">
        <f>SUM(C115,C112,C104)</f>
        <v>1740</v>
      </c>
      <c r="D116" s="24">
        <f t="shared" ref="D116:G116" si="23">SUM(D115,D112,D104)</f>
        <v>58.17</v>
      </c>
      <c r="E116" s="24">
        <f t="shared" si="23"/>
        <v>62.989999999999995</v>
      </c>
      <c r="F116" s="24">
        <f t="shared" si="23"/>
        <v>243.68</v>
      </c>
      <c r="G116" s="24">
        <f t="shared" si="23"/>
        <v>1770.1200000000001</v>
      </c>
      <c r="H116" s="25"/>
    </row>
    <row r="117" spans="1:8" s="20" customFormat="1">
      <c r="A117" s="121" t="s">
        <v>96</v>
      </c>
      <c r="B117" s="122"/>
      <c r="C117" s="122"/>
      <c r="D117" s="122"/>
      <c r="E117" s="122"/>
      <c r="F117" s="122"/>
      <c r="G117" s="122"/>
      <c r="H117" s="129"/>
    </row>
    <row r="118" spans="1:8">
      <c r="A118" s="113" t="s">
        <v>11</v>
      </c>
      <c r="B118" s="3" t="s">
        <v>97</v>
      </c>
      <c r="C118" s="4">
        <v>250</v>
      </c>
      <c r="D118" s="1">
        <v>10.1</v>
      </c>
      <c r="E118" s="1">
        <v>10.58</v>
      </c>
      <c r="F118" s="1">
        <v>44.63</v>
      </c>
      <c r="G118" s="2">
        <v>300.2</v>
      </c>
      <c r="H118" s="21">
        <v>267</v>
      </c>
    </row>
    <row r="119" spans="1:8">
      <c r="A119" s="113"/>
      <c r="B119" s="3" t="s">
        <v>66</v>
      </c>
      <c r="C119" s="4">
        <v>100</v>
      </c>
      <c r="D119" s="1">
        <v>8.18</v>
      </c>
      <c r="E119" s="1">
        <v>8.7200000000000006</v>
      </c>
      <c r="F119" s="1">
        <v>38.770000000000003</v>
      </c>
      <c r="G119" s="2">
        <v>282.26</v>
      </c>
      <c r="H119" s="21">
        <v>563</v>
      </c>
    </row>
    <row r="120" spans="1:8">
      <c r="A120" s="113"/>
      <c r="B120" s="3" t="s">
        <v>16</v>
      </c>
      <c r="C120" s="4">
        <v>200</v>
      </c>
      <c r="D120" s="1">
        <v>0.2</v>
      </c>
      <c r="E120" s="1">
        <v>0.06</v>
      </c>
      <c r="F120" s="1">
        <v>7.06</v>
      </c>
      <c r="G120" s="2">
        <v>28.04</v>
      </c>
      <c r="H120" s="21">
        <v>143</v>
      </c>
    </row>
    <row r="121" spans="1:8" s="20" customFormat="1">
      <c r="A121" s="113" t="s">
        <v>17</v>
      </c>
      <c r="B121" s="114"/>
      <c r="C121" s="22">
        <f>SUM(C118:C120)</f>
        <v>550</v>
      </c>
      <c r="D121" s="22">
        <f t="shared" ref="D121:G121" si="24">SUM(D118:D120)</f>
        <v>18.48</v>
      </c>
      <c r="E121" s="22">
        <f t="shared" si="24"/>
        <v>19.36</v>
      </c>
      <c r="F121" s="22">
        <f t="shared" si="24"/>
        <v>90.460000000000008</v>
      </c>
      <c r="G121" s="22">
        <f t="shared" si="24"/>
        <v>610.5</v>
      </c>
      <c r="H121" s="23"/>
    </row>
    <row r="122" spans="1:8">
      <c r="A122" s="113" t="s">
        <v>18</v>
      </c>
      <c r="B122" s="3" t="s">
        <v>56</v>
      </c>
      <c r="C122" s="4">
        <v>100</v>
      </c>
      <c r="D122" s="1">
        <v>1.5</v>
      </c>
      <c r="E122" s="1">
        <v>0.1</v>
      </c>
      <c r="F122" s="1">
        <v>8.8000000000000007</v>
      </c>
      <c r="G122" s="2">
        <v>42</v>
      </c>
      <c r="H122" s="21">
        <v>17</v>
      </c>
    </row>
    <row r="123" spans="1:8">
      <c r="A123" s="113"/>
      <c r="B123" s="3" t="s">
        <v>98</v>
      </c>
      <c r="C123" s="4">
        <v>250</v>
      </c>
      <c r="D123" s="1">
        <v>4.93</v>
      </c>
      <c r="E123" s="1">
        <v>6.65</v>
      </c>
      <c r="F123" s="1">
        <v>20.78</v>
      </c>
      <c r="G123" s="2">
        <v>174.25</v>
      </c>
      <c r="H123" s="21">
        <v>144</v>
      </c>
    </row>
    <row r="124" spans="1:8">
      <c r="A124" s="113"/>
      <c r="B124" s="3" t="s">
        <v>132</v>
      </c>
      <c r="C124" s="4">
        <v>100</v>
      </c>
      <c r="D124" s="1">
        <v>14.89</v>
      </c>
      <c r="E124" s="1">
        <v>18.11</v>
      </c>
      <c r="F124" s="1">
        <v>24</v>
      </c>
      <c r="G124" s="2">
        <v>306.85000000000002</v>
      </c>
      <c r="H124" s="5" t="s">
        <v>99</v>
      </c>
    </row>
    <row r="125" spans="1:8">
      <c r="A125" s="113"/>
      <c r="B125" s="3" t="s">
        <v>100</v>
      </c>
      <c r="C125" s="4">
        <v>180</v>
      </c>
      <c r="D125" s="1">
        <v>4.6399999999999997</v>
      </c>
      <c r="E125" s="1">
        <v>5.63</v>
      </c>
      <c r="F125" s="1">
        <v>48.1</v>
      </c>
      <c r="G125" s="2">
        <v>261.63</v>
      </c>
      <c r="H125" s="21">
        <v>414</v>
      </c>
    </row>
    <row r="126" spans="1:8">
      <c r="A126" s="113"/>
      <c r="B126" s="3" t="s">
        <v>46</v>
      </c>
      <c r="C126" s="4">
        <v>200</v>
      </c>
      <c r="D126" s="1">
        <v>0.22</v>
      </c>
      <c r="E126" s="1">
        <v>0.1</v>
      </c>
      <c r="F126" s="1">
        <v>10.119999999999999</v>
      </c>
      <c r="G126" s="2">
        <v>41.8</v>
      </c>
      <c r="H126" s="21">
        <v>519</v>
      </c>
    </row>
    <row r="127" spans="1:8">
      <c r="A127" s="113"/>
      <c r="B127" s="3" t="s">
        <v>28</v>
      </c>
      <c r="C127" s="4">
        <v>30</v>
      </c>
      <c r="D127" s="1">
        <v>1.98</v>
      </c>
      <c r="E127" s="1">
        <v>0.27</v>
      </c>
      <c r="F127" s="1">
        <v>11.4</v>
      </c>
      <c r="G127" s="2">
        <v>59.7</v>
      </c>
      <c r="H127" s="21"/>
    </row>
    <row r="128" spans="1:8">
      <c r="A128" s="113"/>
      <c r="B128" s="3" t="s">
        <v>29</v>
      </c>
      <c r="C128" s="4">
        <v>30</v>
      </c>
      <c r="D128" s="1">
        <v>1.98</v>
      </c>
      <c r="E128" s="1">
        <v>0.36</v>
      </c>
      <c r="F128" s="1">
        <v>10.02</v>
      </c>
      <c r="G128" s="2">
        <v>52.2</v>
      </c>
      <c r="H128" s="21"/>
    </row>
    <row r="129" spans="1:8" s="20" customFormat="1">
      <c r="A129" s="113" t="s">
        <v>30</v>
      </c>
      <c r="B129" s="114"/>
      <c r="C129" s="22">
        <f>SUM(C122:C128)</f>
        <v>890</v>
      </c>
      <c r="D129" s="22">
        <f t="shared" ref="D129:G129" si="25">SUM(D122:D128)</f>
        <v>30.14</v>
      </c>
      <c r="E129" s="22">
        <f t="shared" si="25"/>
        <v>31.22</v>
      </c>
      <c r="F129" s="22">
        <f t="shared" si="25"/>
        <v>133.22000000000003</v>
      </c>
      <c r="G129" s="22">
        <f t="shared" si="25"/>
        <v>938.43000000000006</v>
      </c>
      <c r="H129" s="23"/>
    </row>
    <row r="130" spans="1:8">
      <c r="A130" s="113" t="s">
        <v>31</v>
      </c>
      <c r="B130" s="3" t="s">
        <v>134</v>
      </c>
      <c r="C130" s="4">
        <v>200</v>
      </c>
      <c r="D130" s="1">
        <v>0.2</v>
      </c>
      <c r="E130" s="1">
        <v>0.2</v>
      </c>
      <c r="F130" s="1">
        <v>22.8</v>
      </c>
      <c r="G130" s="2">
        <v>100</v>
      </c>
      <c r="H130" s="5"/>
    </row>
    <row r="131" spans="1:8">
      <c r="A131" s="113"/>
      <c r="B131" s="3" t="s">
        <v>101</v>
      </c>
      <c r="C131" s="4">
        <v>100</v>
      </c>
      <c r="D131" s="1">
        <v>9.92</v>
      </c>
      <c r="E131" s="1">
        <v>10.87</v>
      </c>
      <c r="F131" s="1">
        <v>25.61</v>
      </c>
      <c r="G131" s="2">
        <v>246.49</v>
      </c>
      <c r="H131" s="5" t="s">
        <v>135</v>
      </c>
    </row>
    <row r="132" spans="1:8" s="20" customFormat="1">
      <c r="A132" s="113" t="s">
        <v>35</v>
      </c>
      <c r="B132" s="114"/>
      <c r="C132" s="22">
        <f>SUM(C130:C131)</f>
        <v>300</v>
      </c>
      <c r="D132" s="22">
        <f t="shared" ref="D132:G132" si="26">SUM(D130:D131)</f>
        <v>10.119999999999999</v>
      </c>
      <c r="E132" s="22">
        <f t="shared" si="26"/>
        <v>11.069999999999999</v>
      </c>
      <c r="F132" s="22">
        <f t="shared" si="26"/>
        <v>48.41</v>
      </c>
      <c r="G132" s="22">
        <f t="shared" si="26"/>
        <v>346.49</v>
      </c>
      <c r="H132" s="23"/>
    </row>
    <row r="133" spans="1:8" s="20" customFormat="1" ht="13.8" thickBot="1">
      <c r="A133" s="127" t="s">
        <v>36</v>
      </c>
      <c r="B133" s="128"/>
      <c r="C133" s="24">
        <f>SUM(C132,C129,C121)</f>
        <v>1740</v>
      </c>
      <c r="D133" s="24">
        <f t="shared" ref="D133:G133" si="27">SUM(D132,D129,D121)</f>
        <v>58.739999999999995</v>
      </c>
      <c r="E133" s="24">
        <f t="shared" si="27"/>
        <v>61.65</v>
      </c>
      <c r="F133" s="24">
        <f t="shared" si="27"/>
        <v>272.09000000000003</v>
      </c>
      <c r="G133" s="24">
        <f t="shared" si="27"/>
        <v>1895.42</v>
      </c>
      <c r="H133" s="25"/>
    </row>
    <row r="134" spans="1:8" s="20" customFormat="1">
      <c r="A134" s="121" t="s">
        <v>102</v>
      </c>
      <c r="B134" s="122"/>
      <c r="C134" s="122"/>
      <c r="D134" s="122"/>
      <c r="E134" s="122"/>
      <c r="F134" s="122"/>
      <c r="G134" s="122"/>
      <c r="H134" s="129"/>
    </row>
    <row r="135" spans="1:8">
      <c r="A135" s="113" t="s">
        <v>11</v>
      </c>
      <c r="B135" s="3" t="s">
        <v>104</v>
      </c>
      <c r="C135" s="4">
        <v>210</v>
      </c>
      <c r="D135" s="1">
        <v>17.5</v>
      </c>
      <c r="E135" s="1">
        <v>19.579999999999998</v>
      </c>
      <c r="F135" s="1">
        <v>40.04</v>
      </c>
      <c r="G135" s="2">
        <v>387.03</v>
      </c>
      <c r="H135" s="5" t="s">
        <v>103</v>
      </c>
    </row>
    <row r="136" spans="1:8">
      <c r="A136" s="113"/>
      <c r="B136" s="3" t="s">
        <v>14</v>
      </c>
      <c r="C136" s="4">
        <v>40</v>
      </c>
      <c r="D136" s="1">
        <v>3</v>
      </c>
      <c r="E136" s="1">
        <v>1</v>
      </c>
      <c r="F136" s="1">
        <v>20.8</v>
      </c>
      <c r="G136" s="2">
        <v>108</v>
      </c>
      <c r="H136" s="5"/>
    </row>
    <row r="137" spans="1:8">
      <c r="A137" s="113"/>
      <c r="B137" s="3" t="s">
        <v>53</v>
      </c>
      <c r="C137" s="4">
        <v>100</v>
      </c>
      <c r="D137" s="1">
        <v>0.4</v>
      </c>
      <c r="E137" s="1">
        <v>0.4</v>
      </c>
      <c r="F137" s="1">
        <v>9.8000000000000007</v>
      </c>
      <c r="G137" s="2">
        <v>47</v>
      </c>
      <c r="H137" s="5"/>
    </row>
    <row r="138" spans="1:8">
      <c r="A138" s="113"/>
      <c r="B138" s="3" t="s">
        <v>55</v>
      </c>
      <c r="C138" s="4">
        <v>200</v>
      </c>
      <c r="D138" s="1">
        <v>0</v>
      </c>
      <c r="E138" s="1">
        <v>0</v>
      </c>
      <c r="F138" s="1">
        <v>6.98</v>
      </c>
      <c r="G138" s="2">
        <v>26.54</v>
      </c>
      <c r="H138" s="5" t="s">
        <v>54</v>
      </c>
    </row>
    <row r="139" spans="1:8" s="20" customFormat="1">
      <c r="A139" s="113" t="s">
        <v>17</v>
      </c>
      <c r="B139" s="114"/>
      <c r="C139" s="22">
        <f>SUM(C135:C138)</f>
        <v>550</v>
      </c>
      <c r="D139" s="22">
        <f t="shared" ref="D139:G139" si="28">SUM(D135:D138)</f>
        <v>20.9</v>
      </c>
      <c r="E139" s="22">
        <f t="shared" si="28"/>
        <v>20.979999999999997</v>
      </c>
      <c r="F139" s="22">
        <f t="shared" si="28"/>
        <v>77.62</v>
      </c>
      <c r="G139" s="22">
        <f t="shared" si="28"/>
        <v>568.56999999999994</v>
      </c>
      <c r="H139" s="23"/>
    </row>
    <row r="140" spans="1:8">
      <c r="A140" s="113" t="s">
        <v>18</v>
      </c>
      <c r="B140" s="3" t="s">
        <v>42</v>
      </c>
      <c r="C140" s="4">
        <v>100</v>
      </c>
      <c r="D140" s="1">
        <v>1.73</v>
      </c>
      <c r="E140" s="1">
        <v>3.09</v>
      </c>
      <c r="F140" s="1">
        <v>7.51</v>
      </c>
      <c r="G140" s="2">
        <v>65.22</v>
      </c>
      <c r="H140" s="5" t="s">
        <v>41</v>
      </c>
    </row>
    <row r="141" spans="1:8">
      <c r="A141" s="113"/>
      <c r="B141" s="3" t="s">
        <v>106</v>
      </c>
      <c r="C141" s="4">
        <v>250</v>
      </c>
      <c r="D141" s="1">
        <v>3.2</v>
      </c>
      <c r="E141" s="1">
        <v>5.45</v>
      </c>
      <c r="F141" s="1">
        <v>17.100000000000001</v>
      </c>
      <c r="G141" s="2">
        <v>220.73</v>
      </c>
      <c r="H141" s="5" t="s">
        <v>105</v>
      </c>
    </row>
    <row r="142" spans="1:8">
      <c r="A142" s="113"/>
      <c r="B142" s="3" t="s">
        <v>108</v>
      </c>
      <c r="C142" s="4">
        <v>280</v>
      </c>
      <c r="D142" s="1">
        <v>20.49</v>
      </c>
      <c r="E142" s="1">
        <v>18.93</v>
      </c>
      <c r="F142" s="1">
        <v>62.57</v>
      </c>
      <c r="G142" s="2">
        <v>464.47</v>
      </c>
      <c r="H142" s="5" t="s">
        <v>107</v>
      </c>
    </row>
    <row r="143" spans="1:8">
      <c r="A143" s="113"/>
      <c r="B143" s="3" t="s">
        <v>33</v>
      </c>
      <c r="C143" s="4">
        <v>200</v>
      </c>
      <c r="D143" s="1">
        <v>0.14000000000000001</v>
      </c>
      <c r="E143" s="1">
        <v>0.06</v>
      </c>
      <c r="F143" s="1">
        <v>8</v>
      </c>
      <c r="G143" s="2">
        <v>32.700000000000003</v>
      </c>
      <c r="H143" s="5" t="s">
        <v>32</v>
      </c>
    </row>
    <row r="144" spans="1:8">
      <c r="A144" s="113"/>
      <c r="B144" s="3" t="s">
        <v>28</v>
      </c>
      <c r="C144" s="4">
        <v>30</v>
      </c>
      <c r="D144" s="1">
        <v>1.98</v>
      </c>
      <c r="E144" s="1">
        <v>0.27</v>
      </c>
      <c r="F144" s="1">
        <v>11.4</v>
      </c>
      <c r="G144" s="2">
        <v>59.7</v>
      </c>
      <c r="H144" s="21"/>
    </row>
    <row r="145" spans="1:8">
      <c r="A145" s="113"/>
      <c r="B145" s="3" t="s">
        <v>29</v>
      </c>
      <c r="C145" s="4">
        <v>30</v>
      </c>
      <c r="D145" s="1">
        <v>1.98</v>
      </c>
      <c r="E145" s="1">
        <v>0.36</v>
      </c>
      <c r="F145" s="1">
        <v>10.02</v>
      </c>
      <c r="G145" s="2">
        <v>52.2</v>
      </c>
      <c r="H145" s="21"/>
    </row>
    <row r="146" spans="1:8" s="20" customFormat="1">
      <c r="A146" s="113" t="s">
        <v>30</v>
      </c>
      <c r="B146" s="114"/>
      <c r="C146" s="22">
        <f>SUM(C140:C145)</f>
        <v>890</v>
      </c>
      <c r="D146" s="22">
        <f t="shared" ref="D146:G146" si="29">SUM(D140:D145)</f>
        <v>29.52</v>
      </c>
      <c r="E146" s="22">
        <f t="shared" si="29"/>
        <v>28.159999999999997</v>
      </c>
      <c r="F146" s="22">
        <f t="shared" si="29"/>
        <v>116.60000000000001</v>
      </c>
      <c r="G146" s="22">
        <f t="shared" si="29"/>
        <v>895.02000000000021</v>
      </c>
      <c r="H146" s="23"/>
    </row>
    <row r="147" spans="1:8">
      <c r="A147" s="113" t="s">
        <v>31</v>
      </c>
      <c r="B147" s="3" t="s">
        <v>65</v>
      </c>
      <c r="C147" s="4">
        <v>200</v>
      </c>
      <c r="D147" s="1">
        <v>1.66</v>
      </c>
      <c r="E147" s="1">
        <v>1.6</v>
      </c>
      <c r="F147" s="1">
        <v>17.36</v>
      </c>
      <c r="G147" s="2">
        <v>88.76</v>
      </c>
      <c r="H147" s="21">
        <v>495</v>
      </c>
    </row>
    <row r="148" spans="1:8">
      <c r="A148" s="113"/>
      <c r="B148" s="3" t="s">
        <v>34</v>
      </c>
      <c r="C148" s="4">
        <v>100</v>
      </c>
      <c r="D148" s="1">
        <v>9.6999999999999993</v>
      </c>
      <c r="E148" s="1">
        <v>9.6999999999999993</v>
      </c>
      <c r="F148" s="1">
        <v>30.76</v>
      </c>
      <c r="G148" s="2">
        <v>256.39999999999998</v>
      </c>
      <c r="H148" s="21" t="s">
        <v>130</v>
      </c>
    </row>
    <row r="149" spans="1:8" s="20" customFormat="1">
      <c r="A149" s="113" t="s">
        <v>35</v>
      </c>
      <c r="B149" s="114"/>
      <c r="C149" s="22">
        <f>SUM(C147:C148)</f>
        <v>300</v>
      </c>
      <c r="D149" s="22">
        <f t="shared" ref="D149:G149" si="30">SUM(D147:D148)</f>
        <v>11.36</v>
      </c>
      <c r="E149" s="22">
        <f t="shared" si="30"/>
        <v>11.299999999999999</v>
      </c>
      <c r="F149" s="22">
        <f t="shared" si="30"/>
        <v>48.120000000000005</v>
      </c>
      <c r="G149" s="22">
        <f t="shared" si="30"/>
        <v>345.15999999999997</v>
      </c>
      <c r="H149" s="23"/>
    </row>
    <row r="150" spans="1:8" s="20" customFormat="1" ht="13.8" thickBot="1">
      <c r="A150" s="127" t="s">
        <v>36</v>
      </c>
      <c r="B150" s="128"/>
      <c r="C150" s="24">
        <f>SUM(C149,C146,C139)</f>
        <v>1740</v>
      </c>
      <c r="D150" s="24">
        <f t="shared" ref="D150:G150" si="31">SUM(D149,D146,D139)</f>
        <v>61.779999999999994</v>
      </c>
      <c r="E150" s="24">
        <f t="shared" si="31"/>
        <v>60.439999999999991</v>
      </c>
      <c r="F150" s="24">
        <f t="shared" si="31"/>
        <v>242.34000000000003</v>
      </c>
      <c r="G150" s="24">
        <f t="shared" si="31"/>
        <v>1808.7500000000002</v>
      </c>
      <c r="H150" s="25"/>
    </row>
    <row r="151" spans="1:8" s="20" customFormat="1">
      <c r="A151" s="121" t="s">
        <v>109</v>
      </c>
      <c r="B151" s="122"/>
      <c r="C151" s="122"/>
      <c r="D151" s="122"/>
      <c r="E151" s="122"/>
      <c r="F151" s="122"/>
      <c r="G151" s="122"/>
      <c r="H151" s="129"/>
    </row>
    <row r="152" spans="1:8">
      <c r="A152" s="113" t="s">
        <v>11</v>
      </c>
      <c r="B152" s="3" t="s">
        <v>110</v>
      </c>
      <c r="C152" s="4">
        <v>250</v>
      </c>
      <c r="D152" s="1">
        <v>8</v>
      </c>
      <c r="E152" s="1">
        <v>8.9700000000000006</v>
      </c>
      <c r="F152" s="1">
        <v>34.049999999999997</v>
      </c>
      <c r="G152" s="2">
        <v>330.55</v>
      </c>
      <c r="H152" s="21">
        <v>266</v>
      </c>
    </row>
    <row r="153" spans="1:8">
      <c r="A153" s="113"/>
      <c r="B153" s="3" t="s">
        <v>112</v>
      </c>
      <c r="C153" s="4">
        <v>100</v>
      </c>
      <c r="D153" s="1">
        <v>10.34</v>
      </c>
      <c r="E153" s="1">
        <v>10.4</v>
      </c>
      <c r="F153" s="1">
        <v>45.56</v>
      </c>
      <c r="G153" s="2">
        <v>241.36</v>
      </c>
      <c r="H153" s="5" t="s">
        <v>111</v>
      </c>
    </row>
    <row r="154" spans="1:8">
      <c r="A154" s="113"/>
      <c r="B154" s="3" t="s">
        <v>40</v>
      </c>
      <c r="C154" s="4">
        <v>200</v>
      </c>
      <c r="D154" s="1">
        <v>0.22</v>
      </c>
      <c r="E154" s="1">
        <v>0</v>
      </c>
      <c r="F154" s="1">
        <v>7.08</v>
      </c>
      <c r="G154" s="2">
        <v>29.12</v>
      </c>
      <c r="H154" s="21">
        <v>144</v>
      </c>
    </row>
    <row r="155" spans="1:8" s="20" customFormat="1">
      <c r="A155" s="113" t="s">
        <v>17</v>
      </c>
      <c r="B155" s="114"/>
      <c r="C155" s="22">
        <f>SUM(C152:C154)</f>
        <v>550</v>
      </c>
      <c r="D155" s="22">
        <f t="shared" ref="D155:G155" si="32">SUM(D152:D154)</f>
        <v>18.559999999999999</v>
      </c>
      <c r="E155" s="22">
        <f t="shared" si="32"/>
        <v>19.37</v>
      </c>
      <c r="F155" s="22">
        <f t="shared" si="32"/>
        <v>86.69</v>
      </c>
      <c r="G155" s="22">
        <f t="shared" si="32"/>
        <v>601.03000000000009</v>
      </c>
      <c r="H155" s="23"/>
    </row>
    <row r="156" spans="1:8">
      <c r="A156" s="113" t="s">
        <v>18</v>
      </c>
      <c r="B156" s="3" t="s">
        <v>20</v>
      </c>
      <c r="C156" s="4">
        <v>100</v>
      </c>
      <c r="D156" s="1">
        <v>1.25</v>
      </c>
      <c r="E156" s="1">
        <v>5.09</v>
      </c>
      <c r="F156" s="1">
        <v>6.62</v>
      </c>
      <c r="G156" s="2">
        <v>78.55</v>
      </c>
      <c r="H156" s="5" t="s">
        <v>19</v>
      </c>
    </row>
    <row r="157" spans="1:8">
      <c r="A157" s="113"/>
      <c r="B157" s="3" t="s">
        <v>114</v>
      </c>
      <c r="C157" s="4">
        <v>250</v>
      </c>
      <c r="D157" s="1">
        <v>3.15</v>
      </c>
      <c r="E157" s="1">
        <v>6.73</v>
      </c>
      <c r="F157" s="1">
        <v>8.65</v>
      </c>
      <c r="G157" s="2">
        <v>144.85</v>
      </c>
      <c r="H157" s="5" t="s">
        <v>113</v>
      </c>
    </row>
    <row r="158" spans="1:8">
      <c r="A158" s="113"/>
      <c r="B158" s="3" t="s">
        <v>115</v>
      </c>
      <c r="C158" s="4">
        <v>100</v>
      </c>
      <c r="D158" s="1">
        <v>9.74</v>
      </c>
      <c r="E158" s="1">
        <v>14.62</v>
      </c>
      <c r="F158" s="1">
        <v>28.72</v>
      </c>
      <c r="G158" s="2">
        <v>204.3</v>
      </c>
      <c r="H158" s="21">
        <v>372</v>
      </c>
    </row>
    <row r="159" spans="1:8">
      <c r="A159" s="113"/>
      <c r="B159" s="3" t="s">
        <v>25</v>
      </c>
      <c r="C159" s="4">
        <v>20</v>
      </c>
      <c r="D159" s="1">
        <v>0.1</v>
      </c>
      <c r="E159" s="1">
        <v>1.01</v>
      </c>
      <c r="F159" s="1">
        <v>1.05</v>
      </c>
      <c r="G159" s="2">
        <v>13.69</v>
      </c>
      <c r="H159" s="21">
        <v>453</v>
      </c>
    </row>
    <row r="160" spans="1:8">
      <c r="A160" s="113"/>
      <c r="B160" s="3" t="s">
        <v>116</v>
      </c>
      <c r="C160" s="4">
        <v>180</v>
      </c>
      <c r="D160" s="1">
        <v>10.37</v>
      </c>
      <c r="E160" s="1">
        <v>4.7</v>
      </c>
      <c r="F160" s="1">
        <v>46.62</v>
      </c>
      <c r="G160" s="2">
        <v>270.81</v>
      </c>
      <c r="H160" s="21">
        <v>237</v>
      </c>
    </row>
    <row r="161" spans="1:8">
      <c r="A161" s="113"/>
      <c r="B161" s="3" t="s">
        <v>27</v>
      </c>
      <c r="C161" s="4">
        <v>200</v>
      </c>
      <c r="D161" s="1">
        <v>0.04</v>
      </c>
      <c r="E161" s="1">
        <v>0</v>
      </c>
      <c r="F161" s="1">
        <v>9.3000000000000007</v>
      </c>
      <c r="G161" s="2">
        <v>35.42</v>
      </c>
      <c r="H161" s="21">
        <v>508</v>
      </c>
    </row>
    <row r="162" spans="1:8">
      <c r="A162" s="113"/>
      <c r="B162" s="3" t="s">
        <v>28</v>
      </c>
      <c r="C162" s="4">
        <v>30</v>
      </c>
      <c r="D162" s="1">
        <v>1.98</v>
      </c>
      <c r="E162" s="1">
        <v>0.27</v>
      </c>
      <c r="F162" s="1">
        <v>11.4</v>
      </c>
      <c r="G162" s="2">
        <v>59.7</v>
      </c>
      <c r="H162" s="21"/>
    </row>
    <row r="163" spans="1:8">
      <c r="A163" s="113"/>
      <c r="B163" s="3" t="s">
        <v>29</v>
      </c>
      <c r="C163" s="4">
        <v>30</v>
      </c>
      <c r="D163" s="1">
        <v>1.98</v>
      </c>
      <c r="E163" s="1">
        <v>0.36</v>
      </c>
      <c r="F163" s="1">
        <v>10.02</v>
      </c>
      <c r="G163" s="2">
        <v>52.2</v>
      </c>
      <c r="H163" s="21"/>
    </row>
    <row r="164" spans="1:8" s="20" customFormat="1">
      <c r="A164" s="113" t="s">
        <v>30</v>
      </c>
      <c r="B164" s="114"/>
      <c r="C164" s="22">
        <f>SUM(C156:C163)</f>
        <v>910</v>
      </c>
      <c r="D164" s="22">
        <f t="shared" ref="D164:G164" si="33">SUM(D156:D163)</f>
        <v>28.61</v>
      </c>
      <c r="E164" s="22">
        <f t="shared" si="33"/>
        <v>32.78</v>
      </c>
      <c r="F164" s="22">
        <f t="shared" si="33"/>
        <v>122.38</v>
      </c>
      <c r="G164" s="22">
        <f t="shared" si="33"/>
        <v>859.5200000000001</v>
      </c>
      <c r="H164" s="23"/>
    </row>
    <row r="165" spans="1:8">
      <c r="A165" s="113" t="s">
        <v>31</v>
      </c>
      <c r="B165" s="3" t="s">
        <v>74</v>
      </c>
      <c r="C165" s="4">
        <v>200</v>
      </c>
      <c r="D165" s="1">
        <v>0.12</v>
      </c>
      <c r="E165" s="1">
        <v>0.06</v>
      </c>
      <c r="F165" s="1">
        <v>8.0399999999999991</v>
      </c>
      <c r="G165" s="2">
        <v>32.28</v>
      </c>
      <c r="H165" s="5" t="s">
        <v>73</v>
      </c>
    </row>
    <row r="166" spans="1:8">
      <c r="A166" s="113"/>
      <c r="B166" s="3" t="s">
        <v>76</v>
      </c>
      <c r="C166" s="4">
        <v>100</v>
      </c>
      <c r="D166" s="1">
        <v>9.85</v>
      </c>
      <c r="E166" s="1">
        <v>10.59</v>
      </c>
      <c r="F166" s="1">
        <v>32.82</v>
      </c>
      <c r="G166" s="2">
        <v>267.83</v>
      </c>
      <c r="H166" s="5" t="s">
        <v>75</v>
      </c>
    </row>
    <row r="167" spans="1:8" s="20" customFormat="1">
      <c r="A167" s="113" t="s">
        <v>35</v>
      </c>
      <c r="B167" s="114"/>
      <c r="C167" s="22">
        <f>SUM(C165:C166)</f>
        <v>300</v>
      </c>
      <c r="D167" s="22">
        <f t="shared" ref="D167:G167" si="34">SUM(D165:D166)</f>
        <v>9.9699999999999989</v>
      </c>
      <c r="E167" s="22">
        <f t="shared" si="34"/>
        <v>10.65</v>
      </c>
      <c r="F167" s="22">
        <f t="shared" si="34"/>
        <v>40.86</v>
      </c>
      <c r="G167" s="22">
        <f t="shared" si="34"/>
        <v>300.11</v>
      </c>
      <c r="H167" s="23"/>
    </row>
    <row r="168" spans="1:8" s="20" customFormat="1" ht="13.8" thickBot="1">
      <c r="A168" s="127" t="s">
        <v>36</v>
      </c>
      <c r="B168" s="128"/>
      <c r="C168" s="24">
        <f>SUM(C167,C164,C155)</f>
        <v>1760</v>
      </c>
      <c r="D168" s="24">
        <f t="shared" ref="D168:G168" si="35">SUM(D167,D164,D155)</f>
        <v>57.14</v>
      </c>
      <c r="E168" s="24">
        <f t="shared" si="35"/>
        <v>62.8</v>
      </c>
      <c r="F168" s="24">
        <f t="shared" si="35"/>
        <v>249.93</v>
      </c>
      <c r="G168" s="24">
        <f t="shared" si="35"/>
        <v>1760.6600000000003</v>
      </c>
      <c r="H168" s="25"/>
    </row>
    <row r="169" spans="1:8" s="20" customFormat="1">
      <c r="A169" s="121" t="s">
        <v>117</v>
      </c>
      <c r="B169" s="122"/>
      <c r="C169" s="122"/>
      <c r="D169" s="122"/>
      <c r="E169" s="122"/>
      <c r="F169" s="122"/>
      <c r="G169" s="122"/>
      <c r="H169" s="129"/>
    </row>
    <row r="170" spans="1:8">
      <c r="A170" s="113" t="s">
        <v>11</v>
      </c>
      <c r="B170" s="3" t="s">
        <v>118</v>
      </c>
      <c r="C170" s="4">
        <v>250</v>
      </c>
      <c r="D170" s="1">
        <v>19.86</v>
      </c>
      <c r="E170" s="1">
        <v>20.63</v>
      </c>
      <c r="F170" s="1">
        <v>63.73</v>
      </c>
      <c r="G170" s="2">
        <v>495.7</v>
      </c>
      <c r="H170" s="21">
        <v>268</v>
      </c>
    </row>
    <row r="171" spans="1:8">
      <c r="A171" s="113"/>
      <c r="B171" s="3" t="s">
        <v>53</v>
      </c>
      <c r="C171" s="4">
        <v>100</v>
      </c>
      <c r="D171" s="1">
        <v>0.4</v>
      </c>
      <c r="E171" s="1">
        <v>0.4</v>
      </c>
      <c r="F171" s="1">
        <v>9.8000000000000007</v>
      </c>
      <c r="G171" s="2">
        <v>47</v>
      </c>
      <c r="H171" s="5"/>
    </row>
    <row r="172" spans="1:8">
      <c r="A172" s="113"/>
      <c r="B172" s="3" t="s">
        <v>16</v>
      </c>
      <c r="C172" s="4">
        <v>200</v>
      </c>
      <c r="D172" s="1">
        <v>0.2</v>
      </c>
      <c r="E172" s="1">
        <v>0.06</v>
      </c>
      <c r="F172" s="1">
        <v>7.06</v>
      </c>
      <c r="G172" s="2">
        <v>28.04</v>
      </c>
      <c r="H172" s="21">
        <v>143</v>
      </c>
    </row>
    <row r="173" spans="1:8" s="20" customFormat="1">
      <c r="A173" s="113" t="s">
        <v>17</v>
      </c>
      <c r="B173" s="114"/>
      <c r="C173" s="22">
        <f>SUM(C170:C172)</f>
        <v>550</v>
      </c>
      <c r="D173" s="22">
        <f t="shared" ref="D173:G173" si="36">SUM(D170:D172)</f>
        <v>20.459999999999997</v>
      </c>
      <c r="E173" s="22">
        <f t="shared" si="36"/>
        <v>21.089999999999996</v>
      </c>
      <c r="F173" s="22">
        <f t="shared" si="36"/>
        <v>80.59</v>
      </c>
      <c r="G173" s="22">
        <f t="shared" si="36"/>
        <v>570.74</v>
      </c>
      <c r="H173" s="23"/>
    </row>
    <row r="174" spans="1:8">
      <c r="A174" s="113" t="s">
        <v>18</v>
      </c>
      <c r="B174" s="3" t="s">
        <v>56</v>
      </c>
      <c r="C174" s="4">
        <v>100</v>
      </c>
      <c r="D174" s="1">
        <v>1.5</v>
      </c>
      <c r="E174" s="1">
        <v>0.1</v>
      </c>
      <c r="F174" s="1">
        <v>8.8000000000000007</v>
      </c>
      <c r="G174" s="2">
        <v>42</v>
      </c>
      <c r="H174" s="21">
        <v>17</v>
      </c>
    </row>
    <row r="175" spans="1:8">
      <c r="A175" s="113"/>
      <c r="B175" s="3" t="s">
        <v>120</v>
      </c>
      <c r="C175" s="4">
        <v>250</v>
      </c>
      <c r="D175" s="1">
        <v>2.37</v>
      </c>
      <c r="E175" s="1">
        <v>5.33</v>
      </c>
      <c r="F175" s="1">
        <v>8.75</v>
      </c>
      <c r="G175" s="2">
        <v>193.63</v>
      </c>
      <c r="H175" s="5" t="s">
        <v>119</v>
      </c>
    </row>
    <row r="176" spans="1:8">
      <c r="A176" s="113"/>
      <c r="B176" s="3" t="s">
        <v>121</v>
      </c>
      <c r="C176" s="4">
        <v>100</v>
      </c>
      <c r="D176" s="1">
        <v>16.78</v>
      </c>
      <c r="E176" s="1">
        <v>18.43</v>
      </c>
      <c r="F176" s="1">
        <v>46.59</v>
      </c>
      <c r="G176" s="2">
        <v>187.76</v>
      </c>
      <c r="H176" s="21">
        <v>343</v>
      </c>
    </row>
    <row r="177" spans="1:8">
      <c r="A177" s="113"/>
      <c r="B177" s="3" t="s">
        <v>45</v>
      </c>
      <c r="C177" s="4">
        <v>180</v>
      </c>
      <c r="D177" s="1">
        <v>3.91</v>
      </c>
      <c r="E177" s="1">
        <v>3.42</v>
      </c>
      <c r="F177" s="1">
        <v>26.41</v>
      </c>
      <c r="G177" s="2">
        <v>245.16</v>
      </c>
      <c r="H177" s="21">
        <v>312</v>
      </c>
    </row>
    <row r="178" spans="1:8">
      <c r="A178" s="113"/>
      <c r="B178" s="3" t="s">
        <v>46</v>
      </c>
      <c r="C178" s="4">
        <v>200</v>
      </c>
      <c r="D178" s="1">
        <v>0.22</v>
      </c>
      <c r="E178" s="1">
        <v>0.1</v>
      </c>
      <c r="F178" s="1">
        <v>10.119999999999999</v>
      </c>
      <c r="G178" s="2">
        <v>41.8</v>
      </c>
      <c r="H178" s="21">
        <v>519</v>
      </c>
    </row>
    <row r="179" spans="1:8">
      <c r="A179" s="113"/>
      <c r="B179" s="3" t="s">
        <v>28</v>
      </c>
      <c r="C179" s="4">
        <v>30</v>
      </c>
      <c r="D179" s="1">
        <v>1.98</v>
      </c>
      <c r="E179" s="1">
        <v>0.27</v>
      </c>
      <c r="F179" s="1">
        <v>11.4</v>
      </c>
      <c r="G179" s="2">
        <v>59.7</v>
      </c>
      <c r="H179" s="21"/>
    </row>
    <row r="180" spans="1:8">
      <c r="A180" s="113"/>
      <c r="B180" s="3" t="s">
        <v>29</v>
      </c>
      <c r="C180" s="4">
        <v>30</v>
      </c>
      <c r="D180" s="1">
        <v>1.98</v>
      </c>
      <c r="E180" s="1">
        <v>0.36</v>
      </c>
      <c r="F180" s="1">
        <v>10.02</v>
      </c>
      <c r="G180" s="2">
        <v>52.2</v>
      </c>
      <c r="H180" s="21"/>
    </row>
    <row r="181" spans="1:8" s="20" customFormat="1">
      <c r="A181" s="113" t="s">
        <v>30</v>
      </c>
      <c r="B181" s="114"/>
      <c r="C181" s="22">
        <f>SUM(C174:C180)</f>
        <v>890</v>
      </c>
      <c r="D181" s="22">
        <f t="shared" ref="D181:G181" si="37">SUM(D174:D180)</f>
        <v>28.740000000000002</v>
      </c>
      <c r="E181" s="22">
        <f t="shared" si="37"/>
        <v>28.01</v>
      </c>
      <c r="F181" s="22">
        <f t="shared" si="37"/>
        <v>122.09</v>
      </c>
      <c r="G181" s="22">
        <f t="shared" si="37"/>
        <v>822.25</v>
      </c>
      <c r="H181" s="23"/>
    </row>
    <row r="182" spans="1:8">
      <c r="A182" s="113" t="s">
        <v>31</v>
      </c>
      <c r="B182" s="3" t="s">
        <v>84</v>
      </c>
      <c r="C182" s="4">
        <v>200</v>
      </c>
      <c r="D182" s="1">
        <v>0.2</v>
      </c>
      <c r="E182" s="1">
        <v>0.2</v>
      </c>
      <c r="F182" s="1">
        <v>11.88</v>
      </c>
      <c r="G182" s="2">
        <v>50.04</v>
      </c>
      <c r="H182" s="5" t="s">
        <v>83</v>
      </c>
    </row>
    <row r="183" spans="1:8">
      <c r="A183" s="113"/>
      <c r="B183" s="3" t="s">
        <v>122</v>
      </c>
      <c r="C183" s="4">
        <v>100</v>
      </c>
      <c r="D183" s="1">
        <v>9.9600000000000009</v>
      </c>
      <c r="E183" s="1">
        <v>10.1</v>
      </c>
      <c r="F183" s="1">
        <v>32.79</v>
      </c>
      <c r="G183" s="2">
        <v>224.13</v>
      </c>
      <c r="H183" s="5" t="s">
        <v>87</v>
      </c>
    </row>
    <row r="184" spans="1:8" s="20" customFormat="1" ht="13.8" thickBot="1">
      <c r="A184" s="127" t="s">
        <v>35</v>
      </c>
      <c r="B184" s="128"/>
      <c r="C184" s="24">
        <f>SUM(C182:C183)</f>
        <v>300</v>
      </c>
      <c r="D184" s="24">
        <f t="shared" ref="D184:G184" si="38">SUM(D182:D183)</f>
        <v>10.16</v>
      </c>
      <c r="E184" s="24">
        <f t="shared" si="38"/>
        <v>10.299999999999999</v>
      </c>
      <c r="F184" s="24">
        <f t="shared" si="38"/>
        <v>44.67</v>
      </c>
      <c r="G184" s="24">
        <f t="shared" si="38"/>
        <v>274.17</v>
      </c>
      <c r="H184" s="25"/>
    </row>
    <row r="185" spans="1:8" s="20" customFormat="1">
      <c r="A185" s="121" t="s">
        <v>36</v>
      </c>
      <c r="B185" s="122"/>
      <c r="C185" s="27">
        <f t="shared" ref="C185:F185" si="39">C184+C181+C173</f>
        <v>1740</v>
      </c>
      <c r="D185" s="27">
        <f t="shared" si="39"/>
        <v>59.36</v>
      </c>
      <c r="E185" s="27">
        <f t="shared" si="39"/>
        <v>59.4</v>
      </c>
      <c r="F185" s="27">
        <f t="shared" si="39"/>
        <v>247.35</v>
      </c>
      <c r="G185" s="27">
        <f>G184+G181+G173</f>
        <v>1667.16</v>
      </c>
      <c r="H185" s="28"/>
    </row>
    <row r="186" spans="1:8" s="20" customFormat="1">
      <c r="A186" s="113" t="s">
        <v>123</v>
      </c>
      <c r="B186" s="114"/>
      <c r="C186" s="22">
        <f>C185+C168+C150+C133+C116+C98+C82+C66+C49+C32</f>
        <v>17440</v>
      </c>
      <c r="D186" s="22">
        <f t="shared" ref="D186:G186" si="40">D185+D168+D150+D133+D116+D98+D82+D66+D49+D32</f>
        <v>591.01</v>
      </c>
      <c r="E186" s="22">
        <f t="shared" si="40"/>
        <v>612.95999999999992</v>
      </c>
      <c r="F186" s="22">
        <f t="shared" si="40"/>
        <v>2487.52</v>
      </c>
      <c r="G186" s="22">
        <f t="shared" si="40"/>
        <v>17649.03</v>
      </c>
      <c r="H186" s="23"/>
    </row>
    <row r="187" spans="1:8" s="20" customFormat="1" ht="13.8" thickBot="1">
      <c r="A187" s="130" t="s">
        <v>124</v>
      </c>
      <c r="B187" s="131"/>
      <c r="C187" s="29">
        <f>C186/10</f>
        <v>1744</v>
      </c>
      <c r="D187" s="29">
        <f t="shared" ref="D187:G187" si="41">D186/10</f>
        <v>59.100999999999999</v>
      </c>
      <c r="E187" s="29">
        <f t="shared" si="41"/>
        <v>61.295999999999992</v>
      </c>
      <c r="F187" s="29">
        <f t="shared" si="41"/>
        <v>248.75200000000001</v>
      </c>
      <c r="G187" s="29">
        <f t="shared" si="41"/>
        <v>1764.9029999999998</v>
      </c>
      <c r="H187" s="30"/>
    </row>
    <row r="188" spans="1:8" s="33" customFormat="1" ht="30" customHeight="1" thickBot="1">
      <c r="A188" s="126"/>
      <c r="B188" s="126"/>
      <c r="C188" s="31"/>
      <c r="D188" s="32"/>
      <c r="E188" s="32"/>
      <c r="F188" s="32"/>
      <c r="G188" s="31"/>
      <c r="H188" s="31"/>
    </row>
    <row r="189" spans="1:8" ht="39.6">
      <c r="A189" s="121"/>
      <c r="B189" s="122"/>
      <c r="C189" s="64" t="s">
        <v>136</v>
      </c>
      <c r="D189" s="152" t="s">
        <v>137</v>
      </c>
      <c r="E189" s="152"/>
      <c r="F189" s="152"/>
      <c r="G189" s="65" t="s">
        <v>138</v>
      </c>
      <c r="H189" s="37"/>
    </row>
    <row r="190" spans="1:8" ht="13.8">
      <c r="A190" s="113"/>
      <c r="B190" s="114"/>
      <c r="C190" s="38"/>
      <c r="D190" s="39" t="s">
        <v>139</v>
      </c>
      <c r="E190" s="39" t="s">
        <v>140</v>
      </c>
      <c r="F190" s="39" t="s">
        <v>141</v>
      </c>
      <c r="G190" s="66"/>
      <c r="H190" s="37"/>
    </row>
    <row r="191" spans="1:8" ht="13.8">
      <c r="A191" s="124" t="s">
        <v>142</v>
      </c>
      <c r="B191" s="125"/>
      <c r="C191" s="38"/>
      <c r="D191" s="41">
        <v>90</v>
      </c>
      <c r="E191" s="41">
        <v>92</v>
      </c>
      <c r="F191" s="41">
        <v>383</v>
      </c>
      <c r="G191" s="40">
        <v>2720</v>
      </c>
      <c r="H191" s="37"/>
    </row>
    <row r="192" spans="1:8" ht="13.8">
      <c r="A192" s="119" t="s">
        <v>11</v>
      </c>
      <c r="B192" s="120"/>
      <c r="C192" s="38"/>
      <c r="D192" s="41"/>
      <c r="E192" s="41"/>
      <c r="F192" s="41"/>
      <c r="G192" s="40"/>
      <c r="H192" s="37"/>
    </row>
    <row r="193" spans="1:8">
      <c r="A193" s="117" t="s">
        <v>143</v>
      </c>
      <c r="B193" s="118"/>
      <c r="C193" s="42">
        <v>550</v>
      </c>
      <c r="D193" s="43" t="s">
        <v>187</v>
      </c>
      <c r="E193" s="43" t="s">
        <v>188</v>
      </c>
      <c r="F193" s="43" t="s">
        <v>189</v>
      </c>
      <c r="G193" s="44" t="s">
        <v>190</v>
      </c>
      <c r="H193" s="37"/>
    </row>
    <row r="194" spans="1:8" ht="13.8">
      <c r="A194" s="111" t="s">
        <v>148</v>
      </c>
      <c r="B194" s="112"/>
      <c r="C194" s="45">
        <f>(C173+C155+C139+C121+C104+C87+C71+C54+C37+C19)/10</f>
        <v>550</v>
      </c>
      <c r="D194" s="45">
        <f t="shared" ref="D194:G194" si="42">(D173+D155+D139+D121+D104+D87+D71+D54+D37+D19)/10</f>
        <v>19.956999999999997</v>
      </c>
      <c r="E194" s="45">
        <f t="shared" si="42"/>
        <v>20.266999999999999</v>
      </c>
      <c r="F194" s="45">
        <f t="shared" si="42"/>
        <v>82.953999999999994</v>
      </c>
      <c r="G194" s="70">
        <f t="shared" si="42"/>
        <v>583.11200000000008</v>
      </c>
      <c r="H194" s="37"/>
    </row>
    <row r="195" spans="1:8" ht="13.8">
      <c r="A195" s="103" t="s">
        <v>149</v>
      </c>
      <c r="B195" s="104"/>
      <c r="C195" s="45"/>
      <c r="D195" s="46">
        <f>D194/D191</f>
        <v>0.22174444444444441</v>
      </c>
      <c r="E195" s="46">
        <f t="shared" ref="E195:F195" si="43">E194/E191</f>
        <v>0.22029347826086956</v>
      </c>
      <c r="F195" s="46">
        <f t="shared" si="43"/>
        <v>0.21659007832898169</v>
      </c>
      <c r="G195" s="47">
        <f>G194/G191</f>
        <v>0.2143794117647059</v>
      </c>
      <c r="H195" s="37"/>
    </row>
    <row r="196" spans="1:8" ht="13.8">
      <c r="A196" s="119" t="s">
        <v>150</v>
      </c>
      <c r="B196" s="120"/>
      <c r="C196" s="45"/>
      <c r="D196" s="48"/>
      <c r="E196" s="48"/>
      <c r="F196" s="48"/>
      <c r="G196" s="49"/>
      <c r="H196" s="37"/>
    </row>
    <row r="197" spans="1:8">
      <c r="A197" s="115" t="s">
        <v>151</v>
      </c>
      <c r="B197" s="116"/>
      <c r="C197" s="67">
        <v>800</v>
      </c>
      <c r="D197" s="50" t="s">
        <v>191</v>
      </c>
      <c r="E197" s="50" t="s">
        <v>192</v>
      </c>
      <c r="F197" s="50" t="s">
        <v>193</v>
      </c>
      <c r="G197" s="51" t="s">
        <v>194</v>
      </c>
      <c r="H197" s="37"/>
    </row>
    <row r="198" spans="1:8" ht="13.8">
      <c r="A198" s="111" t="s">
        <v>156</v>
      </c>
      <c r="B198" s="112"/>
      <c r="C198" s="68">
        <f>(C181+C164+C146+C129+C112+C94+C78+C62+C45+C28)/10</f>
        <v>894</v>
      </c>
      <c r="D198" s="68">
        <f t="shared" ref="D198:G198" si="44">(D181+D164+D146+D129+D112+D94+D78+D62+D45+D28)/10</f>
        <v>29.024999999999999</v>
      </c>
      <c r="E198" s="68">
        <f t="shared" si="44"/>
        <v>30.613</v>
      </c>
      <c r="F198" s="68">
        <f t="shared" si="44"/>
        <v>121.11500000000001</v>
      </c>
      <c r="G198" s="71">
        <f t="shared" si="44"/>
        <v>869.80899999999997</v>
      </c>
      <c r="H198" s="37"/>
    </row>
    <row r="199" spans="1:8" ht="13.8">
      <c r="A199" s="103" t="s">
        <v>149</v>
      </c>
      <c r="B199" s="104"/>
      <c r="C199" s="52"/>
      <c r="D199" s="53">
        <f>D198/D191</f>
        <v>0.32250000000000001</v>
      </c>
      <c r="E199" s="53">
        <f>E198/E191</f>
        <v>0.33274999999999999</v>
      </c>
      <c r="F199" s="53">
        <f>F198/F191</f>
        <v>0.31622715404699742</v>
      </c>
      <c r="G199" s="54">
        <f>G198/2720</f>
        <v>0.31978272058823526</v>
      </c>
      <c r="H199" s="37"/>
    </row>
    <row r="200" spans="1:8" ht="13.8">
      <c r="A200" s="113" t="s">
        <v>157</v>
      </c>
      <c r="B200" s="114"/>
      <c r="C200" s="52"/>
      <c r="D200" s="53"/>
      <c r="E200" s="53"/>
      <c r="F200" s="53"/>
      <c r="G200" s="54"/>
      <c r="H200" s="37"/>
    </row>
    <row r="201" spans="1:8">
      <c r="A201" s="115" t="s">
        <v>158</v>
      </c>
      <c r="B201" s="116"/>
      <c r="C201" s="42">
        <v>300</v>
      </c>
      <c r="D201" s="42" t="s">
        <v>195</v>
      </c>
      <c r="E201" s="42" t="s">
        <v>196</v>
      </c>
      <c r="F201" s="42" t="s">
        <v>197</v>
      </c>
      <c r="G201" s="55" t="s">
        <v>198</v>
      </c>
      <c r="H201" s="37"/>
    </row>
    <row r="202" spans="1:8" ht="13.8">
      <c r="A202" s="111" t="s">
        <v>163</v>
      </c>
      <c r="B202" s="112"/>
      <c r="C202" s="45">
        <f>(C184+C167+C149+C132+C115+C97+C81+C65+C48+C31)/10</f>
        <v>300</v>
      </c>
      <c r="D202" s="45">
        <f t="shared" ref="D202:G202" si="45">(D184+D167+D149+D132+D115+D97+D81+D65+D48+D31)/10</f>
        <v>10.119000000000002</v>
      </c>
      <c r="E202" s="45">
        <f t="shared" si="45"/>
        <v>10.416000000000002</v>
      </c>
      <c r="F202" s="45">
        <f t="shared" si="45"/>
        <v>44.683</v>
      </c>
      <c r="G202" s="70">
        <f t="shared" si="45"/>
        <v>311.98199999999997</v>
      </c>
      <c r="H202" s="37"/>
    </row>
    <row r="203" spans="1:8" ht="13.8">
      <c r="A203" s="103" t="s">
        <v>149</v>
      </c>
      <c r="B203" s="104"/>
      <c r="C203" s="52"/>
      <c r="D203" s="53">
        <f>D202/D191</f>
        <v>0.11243333333333336</v>
      </c>
      <c r="E203" s="53">
        <f>E202/E191</f>
        <v>0.11321739130434785</v>
      </c>
      <c r="F203" s="53">
        <f>F202/F191</f>
        <v>0.11666579634464752</v>
      </c>
      <c r="G203" s="54">
        <f>G202/2720</f>
        <v>0.11469926470588235</v>
      </c>
      <c r="H203" s="37"/>
    </row>
    <row r="204" spans="1:8" ht="13.8">
      <c r="A204" s="113" t="s">
        <v>124</v>
      </c>
      <c r="B204" s="114"/>
      <c r="C204" s="52"/>
      <c r="D204" s="53"/>
      <c r="E204" s="53"/>
      <c r="F204" s="53"/>
      <c r="G204" s="54"/>
      <c r="H204" s="37"/>
    </row>
    <row r="205" spans="1:8">
      <c r="A205" s="107" t="s">
        <v>199</v>
      </c>
      <c r="B205" s="108"/>
      <c r="C205" s="42">
        <f>C201+C197+C193</f>
        <v>1650</v>
      </c>
      <c r="D205" s="42" t="s">
        <v>200</v>
      </c>
      <c r="E205" s="42" t="s">
        <v>201</v>
      </c>
      <c r="F205" s="42" t="s">
        <v>202</v>
      </c>
      <c r="G205" s="56" t="s">
        <v>203</v>
      </c>
      <c r="H205" s="37"/>
    </row>
    <row r="206" spans="1:8" ht="13.8">
      <c r="A206" s="113" t="s">
        <v>169</v>
      </c>
      <c r="B206" s="114"/>
      <c r="C206" s="57">
        <f>(C185+C168+C150+C133+C116+C98+C82+C66+C49+C32)/10</f>
        <v>1744</v>
      </c>
      <c r="D206" s="57">
        <f t="shared" ref="D206:G206" si="46">(D185+D168+D150+D133+D116+D98+D82+D66+D49+D32)/10</f>
        <v>59.100999999999999</v>
      </c>
      <c r="E206" s="57">
        <f t="shared" si="46"/>
        <v>61.295999999999992</v>
      </c>
      <c r="F206" s="57">
        <f t="shared" si="46"/>
        <v>248.75200000000001</v>
      </c>
      <c r="G206" s="72">
        <f t="shared" si="46"/>
        <v>1764.9029999999998</v>
      </c>
      <c r="H206" s="37"/>
    </row>
    <row r="207" spans="1:8" ht="14.4" thickBot="1">
      <c r="A207" s="109" t="s">
        <v>149</v>
      </c>
      <c r="B207" s="110"/>
      <c r="C207" s="58"/>
      <c r="D207" s="59">
        <f>D206/D191</f>
        <v>0.6566777777777778</v>
      </c>
      <c r="E207" s="59">
        <f>E206/E191</f>
        <v>0.66626086956521735</v>
      </c>
      <c r="F207" s="59">
        <f>F206/F191</f>
        <v>0.64948302872062669</v>
      </c>
      <c r="G207" s="60">
        <f>G206/2720</f>
        <v>0.64886139705882351</v>
      </c>
      <c r="H207" s="37"/>
    </row>
    <row r="208" spans="1:8">
      <c r="A208" s="61"/>
      <c r="B208" s="61"/>
      <c r="C208" s="37"/>
      <c r="D208" s="62"/>
      <c r="E208" s="62"/>
      <c r="F208" s="62"/>
      <c r="G208" s="37"/>
      <c r="H208" s="37"/>
    </row>
    <row r="209" spans="1:8">
      <c r="A209" s="84" t="s">
        <v>170</v>
      </c>
      <c r="B209" s="84"/>
      <c r="C209" s="84"/>
      <c r="D209" s="84"/>
      <c r="E209" s="63"/>
      <c r="F209" s="63"/>
      <c r="G209" s="63"/>
      <c r="H209" s="63"/>
    </row>
    <row r="210" spans="1:8" ht="22.8">
      <c r="A210" s="74" t="s">
        <v>171</v>
      </c>
      <c r="B210" s="75"/>
      <c r="C210" s="74" t="s">
        <v>172</v>
      </c>
      <c r="D210" s="76"/>
      <c r="E210" s="85" t="s">
        <v>173</v>
      </c>
      <c r="F210" s="86"/>
      <c r="G210" s="86"/>
      <c r="H210" s="87"/>
    </row>
    <row r="211" spans="1:8" ht="22.8">
      <c r="A211" s="74" t="s">
        <v>174</v>
      </c>
      <c r="B211" s="75">
        <v>95.725999999999999</v>
      </c>
      <c r="C211" s="74" t="s">
        <v>175</v>
      </c>
      <c r="D211" s="76">
        <v>448.01900000000001</v>
      </c>
      <c r="E211" s="88"/>
      <c r="F211" s="89"/>
      <c r="G211" s="89"/>
      <c r="H211" s="90"/>
    </row>
    <row r="212" spans="1:8" ht="22.8">
      <c r="A212" s="74" t="s">
        <v>176</v>
      </c>
      <c r="B212" s="75">
        <v>1.248</v>
      </c>
      <c r="C212" s="74" t="s">
        <v>177</v>
      </c>
      <c r="D212" s="76">
        <v>392.05900000000003</v>
      </c>
      <c r="E212" s="85" t="s">
        <v>178</v>
      </c>
      <c r="F212" s="86"/>
      <c r="G212" s="86"/>
      <c r="H212" s="87"/>
    </row>
    <row r="213" spans="1:8" ht="22.8">
      <c r="A213" s="74" t="s">
        <v>179</v>
      </c>
      <c r="B213" s="75">
        <v>1.0569999999999999</v>
      </c>
      <c r="C213" s="74" t="s">
        <v>180</v>
      </c>
      <c r="D213" s="76">
        <v>131.62</v>
      </c>
      <c r="E213" s="88"/>
      <c r="F213" s="89"/>
      <c r="G213" s="89"/>
      <c r="H213" s="90"/>
    </row>
    <row r="214" spans="1:8" ht="22.8">
      <c r="A214" s="74" t="s">
        <v>181</v>
      </c>
      <c r="B214" s="75">
        <v>122</v>
      </c>
      <c r="C214" s="74" t="s">
        <v>182</v>
      </c>
      <c r="D214" s="76">
        <v>13.279</v>
      </c>
      <c r="E214" s="149" t="s">
        <v>183</v>
      </c>
      <c r="F214" s="150"/>
      <c r="G214" s="150"/>
      <c r="H214" s="151"/>
    </row>
    <row r="215" spans="1:8">
      <c r="A215" s="94" t="s">
        <v>184</v>
      </c>
      <c r="B215" s="95">
        <v>295</v>
      </c>
      <c r="C215" s="94" t="s">
        <v>185</v>
      </c>
      <c r="D215" s="96">
        <v>1.288</v>
      </c>
      <c r="E215" s="85" t="s">
        <v>186</v>
      </c>
      <c r="F215" s="86"/>
      <c r="G215" s="86"/>
      <c r="H215" s="87"/>
    </row>
    <row r="216" spans="1:8">
      <c r="A216" s="94"/>
      <c r="B216" s="95"/>
      <c r="C216" s="94"/>
      <c r="D216" s="96"/>
      <c r="E216" s="88"/>
      <c r="F216" s="89"/>
      <c r="G216" s="89"/>
      <c r="H216" s="90"/>
    </row>
  </sheetData>
  <mergeCells count="121">
    <mergeCell ref="F2:H2"/>
    <mergeCell ref="F3:H3"/>
    <mergeCell ref="A8:H8"/>
    <mergeCell ref="H12:H13"/>
    <mergeCell ref="A14:H14"/>
    <mergeCell ref="A15:A18"/>
    <mergeCell ref="A19:B19"/>
    <mergeCell ref="G12:G13"/>
    <mergeCell ref="A20:A27"/>
    <mergeCell ref="A12:A13"/>
    <mergeCell ref="B12:B13"/>
    <mergeCell ref="C12:C13"/>
    <mergeCell ref="D12:F12"/>
    <mergeCell ref="A49:B49"/>
    <mergeCell ref="A28:B28"/>
    <mergeCell ref="A31:B31"/>
    <mergeCell ref="A29:A30"/>
    <mergeCell ref="A32:B32"/>
    <mergeCell ref="A33:H33"/>
    <mergeCell ref="A34:A36"/>
    <mergeCell ref="A37:B37"/>
    <mergeCell ref="A38:A44"/>
    <mergeCell ref="A45:B45"/>
    <mergeCell ref="A48:B48"/>
    <mergeCell ref="A46:A47"/>
    <mergeCell ref="A78:B78"/>
    <mergeCell ref="A50:H50"/>
    <mergeCell ref="A51:A53"/>
    <mergeCell ref="A54:B54"/>
    <mergeCell ref="A55:A61"/>
    <mergeCell ref="A62:B62"/>
    <mergeCell ref="A65:B65"/>
    <mergeCell ref="A63:A64"/>
    <mergeCell ref="A66:B66"/>
    <mergeCell ref="A67:H67"/>
    <mergeCell ref="A68:A70"/>
    <mergeCell ref="A71:B71"/>
    <mergeCell ref="A72:A77"/>
    <mergeCell ref="A99:H99"/>
    <mergeCell ref="A81:B81"/>
    <mergeCell ref="A79:A80"/>
    <mergeCell ref="A82:B82"/>
    <mergeCell ref="A83:H83"/>
    <mergeCell ref="A84:A86"/>
    <mergeCell ref="A87:B87"/>
    <mergeCell ref="A88:A93"/>
    <mergeCell ref="A94:B94"/>
    <mergeCell ref="A97:B97"/>
    <mergeCell ref="A95:A96"/>
    <mergeCell ref="A98:B98"/>
    <mergeCell ref="A129:B129"/>
    <mergeCell ref="A100:A103"/>
    <mergeCell ref="A104:B104"/>
    <mergeCell ref="A105:A111"/>
    <mergeCell ref="A112:B112"/>
    <mergeCell ref="A115:B115"/>
    <mergeCell ref="A113:A114"/>
    <mergeCell ref="A116:B116"/>
    <mergeCell ref="A117:H117"/>
    <mergeCell ref="A118:A120"/>
    <mergeCell ref="A121:B121"/>
    <mergeCell ref="A122:A128"/>
    <mergeCell ref="A152:A154"/>
    <mergeCell ref="A155:B155"/>
    <mergeCell ref="A156:A163"/>
    <mergeCell ref="A164:B164"/>
    <mergeCell ref="A167:B167"/>
    <mergeCell ref="A165:A166"/>
    <mergeCell ref="A151:H151"/>
    <mergeCell ref="A132:B132"/>
    <mergeCell ref="A130:A131"/>
    <mergeCell ref="A133:B133"/>
    <mergeCell ref="A134:H134"/>
    <mergeCell ref="A135:A138"/>
    <mergeCell ref="A139:B139"/>
    <mergeCell ref="A140:A145"/>
    <mergeCell ref="A146:B146"/>
    <mergeCell ref="A149:B149"/>
    <mergeCell ref="A147:A148"/>
    <mergeCell ref="A150:B150"/>
    <mergeCell ref="A188:B188"/>
    <mergeCell ref="A168:B168"/>
    <mergeCell ref="A169:H169"/>
    <mergeCell ref="A170:A172"/>
    <mergeCell ref="A173:B173"/>
    <mergeCell ref="A174:A180"/>
    <mergeCell ref="A181:B181"/>
    <mergeCell ref="A184:B184"/>
    <mergeCell ref="A182:A183"/>
    <mergeCell ref="A185:B185"/>
    <mergeCell ref="A186:B186"/>
    <mergeCell ref="A187:B187"/>
    <mergeCell ref="A193:B193"/>
    <mergeCell ref="A194:B194"/>
    <mergeCell ref="A195:B195"/>
    <mergeCell ref="A196:B196"/>
    <mergeCell ref="A197:B197"/>
    <mergeCell ref="A189:B189"/>
    <mergeCell ref="D189:F189"/>
    <mergeCell ref="A190:B190"/>
    <mergeCell ref="A191:B191"/>
    <mergeCell ref="A192:B192"/>
    <mergeCell ref="A203:B203"/>
    <mergeCell ref="A204:B204"/>
    <mergeCell ref="A205:B205"/>
    <mergeCell ref="A206:B206"/>
    <mergeCell ref="A207:B207"/>
    <mergeCell ref="A198:B198"/>
    <mergeCell ref="A199:B199"/>
    <mergeCell ref="A200:B200"/>
    <mergeCell ref="A201:B201"/>
    <mergeCell ref="A202:B202"/>
    <mergeCell ref="A209:D209"/>
    <mergeCell ref="E210:H211"/>
    <mergeCell ref="E212:H213"/>
    <mergeCell ref="E214:H214"/>
    <mergeCell ref="A215:A216"/>
    <mergeCell ref="B215:B216"/>
    <mergeCell ref="C215:C216"/>
    <mergeCell ref="D215:D216"/>
    <mergeCell ref="E215:H216"/>
  </mergeCells>
  <pageMargins left="0" right="0" top="0.15748031496062992" bottom="0.15748031496062992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 </vt:lpstr>
      <vt:lpstr>12 лет и старше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Алексеевы</cp:lastModifiedBy>
  <cp:lastPrinted>2025-08-25T14:21:34Z</cp:lastPrinted>
  <dcterms:created xsi:type="dcterms:W3CDTF">2010-09-29T09:10:17Z</dcterms:created>
  <dcterms:modified xsi:type="dcterms:W3CDTF">2025-09-07T09:48:41Z</dcterms:modified>
</cp:coreProperties>
</file>